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65" windowHeight="8055" activeTab="0"/>
  </bookViews>
  <sheets>
    <sheet name="3.12.2007" sheetId="1" r:id="rId1"/>
  </sheets>
  <definedNames>
    <definedName name="_xlnm.Print_Area" localSheetId="0">'3.12.2007'!$A$1:$E$54</definedName>
  </definedNames>
  <calcPr fullCalcOnLoad="1"/>
</workbook>
</file>

<file path=xl/sharedStrings.xml><?xml version="1.0" encoding="utf-8"?>
<sst xmlns="http://schemas.openxmlformats.org/spreadsheetml/2006/main" count="58" uniqueCount="57">
  <si>
    <t>VÝDAJE</t>
  </si>
  <si>
    <t>PŘÍJMY</t>
  </si>
  <si>
    <t>tř. 5</t>
  </si>
  <si>
    <t>tř. 8</t>
  </si>
  <si>
    <t>tř. 6</t>
  </si>
  <si>
    <t>tř. 1</t>
  </si>
  <si>
    <t>tř. 2</t>
  </si>
  <si>
    <t>tř. 3</t>
  </si>
  <si>
    <t>tř. 4</t>
  </si>
  <si>
    <t>-  předškolní zařízení</t>
  </si>
  <si>
    <t>-  základní školy</t>
  </si>
  <si>
    <t>-  FRB bydlení - klasický</t>
  </si>
  <si>
    <t>SALDO: Příjmy - Výdaje</t>
  </si>
  <si>
    <t>- výdaje fondů a účtů nerozpočtovaných</t>
  </si>
  <si>
    <t>-  úroky</t>
  </si>
  <si>
    <t>DPH</t>
  </si>
  <si>
    <t>tř.8</t>
  </si>
  <si>
    <t>Rekapitulace příjmů a výdajů</t>
  </si>
  <si>
    <t>Přijmy celkem</t>
  </si>
  <si>
    <t>Výdaje celkem</t>
  </si>
  <si>
    <t xml:space="preserve">Rozpočtový výhled SmOl </t>
  </si>
  <si>
    <t>Rozdíl příjmů a výdajů</t>
  </si>
  <si>
    <t>Schválený rozp. 2007</t>
  </si>
  <si>
    <t>Střednědobý rozpočtový výhled na roky 2008 - 2009 statutárního města Olomouc</t>
  </si>
  <si>
    <t>- poplatky celkem</t>
  </si>
  <si>
    <t xml:space="preserve"> - neivestiční dotace od obcí</t>
  </si>
  <si>
    <t>ODBORY celkem</t>
  </si>
  <si>
    <t xml:space="preserve"> - sdílené daně</t>
  </si>
  <si>
    <t>-  FRB bydlení - povodňový</t>
  </si>
  <si>
    <t xml:space="preserve"> - z toho převod z HČ</t>
  </si>
  <si>
    <t>- daňové příjmy práv. osob za obce ( HČ )</t>
  </si>
  <si>
    <t>- splátky krátkodobé přijaté půjčky ( 8114 )</t>
  </si>
  <si>
    <t>- splátky dlouhodobé přijaté půjčky ( 8124 )</t>
  </si>
  <si>
    <t>( v mil. Kč )</t>
  </si>
  <si>
    <t>Daňové příjmy</t>
  </si>
  <si>
    <t>Nedaňové příjmy</t>
  </si>
  <si>
    <t>Kapitálové příjmy (prodej akcií)</t>
  </si>
  <si>
    <t xml:space="preserve">Přijaté dotace </t>
  </si>
  <si>
    <r>
      <t xml:space="preserve">Dlouhodobé půjčky  </t>
    </r>
    <r>
      <rPr>
        <sz val="10"/>
        <rFont val="Arial"/>
        <family val="2"/>
      </rPr>
      <t>( 8123 )</t>
    </r>
  </si>
  <si>
    <r>
      <t xml:space="preserve">Krátkodobé přijaté půjčky </t>
    </r>
    <r>
      <rPr>
        <sz val="10"/>
        <rFont val="Arial"/>
        <family val="2"/>
      </rPr>
      <t>( 8113 )</t>
    </r>
  </si>
  <si>
    <t>Provozní výdaje odborů</t>
  </si>
  <si>
    <t>Přísp. org. úsek školství</t>
  </si>
  <si>
    <t xml:space="preserve">Objednávky veřejných služeb </t>
  </si>
  <si>
    <t>Výdaje účel. fondů (FRB)</t>
  </si>
  <si>
    <t>Příspěvkové organizace</t>
  </si>
  <si>
    <t xml:space="preserve">Investice </t>
  </si>
  <si>
    <t>Pozn. RUD - rozpočtové určení daní</t>
  </si>
  <si>
    <t xml:space="preserve"> - globální dotace</t>
  </si>
  <si>
    <t>- státní nedaňové příjmy (očekávané dotace) :</t>
  </si>
  <si>
    <t>z toho: splátky půjček FRB ( klas. a pov. )</t>
  </si>
  <si>
    <t>Splátky úvěrů a půjček</t>
  </si>
  <si>
    <t xml:space="preserve">                         - ostatní nedaňové příjmy</t>
  </si>
  <si>
    <t>z toho: splátka FRB  ( 8124 )</t>
  </si>
  <si>
    <t>z toho: kompenzace RUD</t>
  </si>
  <si>
    <t>V Olomouci dne :     30. 11. 2007</t>
  </si>
  <si>
    <t>Rozpočtový výhled je pomocným nástrojem územního samosprávního celku, který slouží pro střednědobé finanční plánování rozvoje jeho hospodářství. Sestavuje se na základě § 3 Zákona č. 250/2000 Sb., o rozpočtových pravidlech územních rozpočtů v platném znění, zpravidla na 2 až 5 let následujících po roce , na který se sestavuje roční rozpočet.</t>
  </si>
  <si>
    <t xml:space="preserve">Prostředky na bankovním  účtě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</si>
</sst>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.00_ ;\-#,##0.00\ "/>
    <numFmt numFmtId="168" formatCode="#,##0.0_ ;\-#,##0.0\ "/>
    <numFmt numFmtId="169" formatCode="#,##0_ ;\-#,##0\ "/>
    <numFmt numFmtId="170" formatCode="0.0"/>
  </numFmts>
  <fonts count="20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8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"/>
      <family val="2"/>
    </font>
    <font>
      <sz val="12"/>
      <color indexed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3" fontId="2" fillId="0" borderId="0" xfId="15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3" fontId="1" fillId="0" borderId="0" xfId="15" applyFont="1" applyBorder="1" applyAlignment="1">
      <alignment vertical="center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15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 quotePrefix="1">
      <alignment horizontal="right" vertical="center"/>
    </xf>
    <xf numFmtId="0" fontId="9" fillId="0" borderId="3" xfId="0" applyFont="1" applyBorder="1" applyAlignment="1">
      <alignment vertical="center"/>
    </xf>
    <xf numFmtId="49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5" xfId="0" applyFont="1" applyBorder="1" applyAlignment="1" quotePrefix="1">
      <alignment horizontal="right" vertical="center"/>
    </xf>
    <xf numFmtId="0" fontId="10" fillId="0" borderId="3" xfId="0" applyFont="1" applyBorder="1" applyAlignment="1" quotePrefix="1">
      <alignment horizontal="right" vertical="center"/>
    </xf>
    <xf numFmtId="164" fontId="12" fillId="0" borderId="6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12" fillId="0" borderId="9" xfId="0" applyNumberFormat="1" applyFont="1" applyFill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0" fontId="9" fillId="2" borderId="11" xfId="20" applyFont="1" applyFill="1" applyBorder="1" applyAlignment="1">
      <alignment horizontal="center" vertical="center"/>
      <protection/>
    </xf>
    <xf numFmtId="0" fontId="9" fillId="0" borderId="12" xfId="20" applyFont="1" applyFill="1" applyBorder="1" applyAlignment="1">
      <alignment horizontal="center" vertical="center"/>
      <protection/>
    </xf>
    <xf numFmtId="164" fontId="12" fillId="0" borderId="6" xfId="0" applyNumberFormat="1" applyFont="1" applyBorder="1" applyAlignment="1">
      <alignment horizontal="right" vertical="center"/>
    </xf>
    <xf numFmtId="164" fontId="12" fillId="0" borderId="6" xfId="0" applyNumberFormat="1" applyFont="1" applyFill="1" applyBorder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0" fontId="9" fillId="2" borderId="13" xfId="20" applyFont="1" applyFill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164" fontId="12" fillId="0" borderId="10" xfId="0" applyNumberFormat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vertical="center"/>
    </xf>
    <xf numFmtId="164" fontId="13" fillId="3" borderId="16" xfId="0" applyNumberFormat="1" applyFont="1" applyFill="1" applyBorder="1" applyAlignment="1">
      <alignment vertical="center"/>
    </xf>
    <xf numFmtId="164" fontId="13" fillId="3" borderId="17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left" vertical="center"/>
    </xf>
    <xf numFmtId="164" fontId="13" fillId="3" borderId="18" xfId="0" applyNumberFormat="1" applyFont="1" applyFill="1" applyBorder="1" applyAlignment="1">
      <alignment vertical="center" wrapText="1"/>
    </xf>
    <xf numFmtId="164" fontId="13" fillId="3" borderId="19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2" fillId="0" borderId="23" xfId="0" applyNumberFormat="1" applyFont="1" applyFill="1" applyBorder="1" applyAlignment="1">
      <alignment horizontal="right" vertical="center"/>
    </xf>
    <xf numFmtId="164" fontId="12" fillId="0" borderId="24" xfId="0" applyNumberFormat="1" applyFont="1" applyFill="1" applyBorder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164" fontId="12" fillId="0" borderId="26" xfId="0" applyNumberFormat="1" applyFont="1" applyFill="1" applyBorder="1" applyAlignment="1">
      <alignment vertical="center"/>
    </xf>
    <xf numFmtId="164" fontId="12" fillId="0" borderId="27" xfId="0" applyNumberFormat="1" applyFont="1" applyBorder="1" applyAlignment="1">
      <alignment horizontal="right" vertical="center"/>
    </xf>
    <xf numFmtId="164" fontId="12" fillId="0" borderId="28" xfId="0" applyNumberFormat="1" applyFont="1" applyBorder="1" applyAlignment="1">
      <alignment horizontal="right" vertical="center"/>
    </xf>
    <xf numFmtId="164" fontId="13" fillId="0" borderId="12" xfId="0" applyNumberFormat="1" applyFont="1" applyFill="1" applyBorder="1" applyAlignment="1">
      <alignment horizontal="right" vertical="center"/>
    </xf>
    <xf numFmtId="164" fontId="13" fillId="0" borderId="6" xfId="0" applyNumberFormat="1" applyFont="1" applyBorder="1" applyAlignment="1">
      <alignment horizontal="right" vertical="center"/>
    </xf>
    <xf numFmtId="164" fontId="13" fillId="0" borderId="6" xfId="0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0" xfId="15" applyNumberFormat="1" applyFont="1" applyBorder="1" applyAlignment="1">
      <alignment vertical="center"/>
    </xf>
    <xf numFmtId="164" fontId="13" fillId="0" borderId="29" xfId="0" applyNumberFormat="1" applyFont="1" applyFill="1" applyBorder="1" applyAlignment="1">
      <alignment horizontal="right" vertical="center"/>
    </xf>
    <xf numFmtId="164" fontId="13" fillId="0" borderId="20" xfId="0" applyNumberFormat="1" applyFont="1" applyFill="1" applyBorder="1" applyAlignment="1">
      <alignment vertical="center"/>
    </xf>
    <xf numFmtId="164" fontId="13" fillId="0" borderId="20" xfId="0" applyNumberFormat="1" applyFont="1" applyBorder="1" applyAlignment="1">
      <alignment horizontal="right" vertical="center"/>
    </xf>
    <xf numFmtId="164" fontId="13" fillId="0" borderId="20" xfId="0" applyNumberFormat="1" applyFont="1" applyFill="1" applyBorder="1" applyAlignment="1">
      <alignment horizontal="right" vertical="center"/>
    </xf>
    <xf numFmtId="164" fontId="13" fillId="0" borderId="30" xfId="0" applyNumberFormat="1" applyFont="1" applyFill="1" applyBorder="1" applyAlignment="1">
      <alignment horizontal="right" vertical="center"/>
    </xf>
    <xf numFmtId="164" fontId="13" fillId="0" borderId="31" xfId="0" applyNumberFormat="1" applyFont="1" applyFill="1" applyBorder="1" applyAlignment="1">
      <alignment horizontal="right" vertical="center"/>
    </xf>
    <xf numFmtId="164" fontId="13" fillId="0" borderId="21" xfId="0" applyNumberFormat="1" applyFont="1" applyFill="1" applyBorder="1" applyAlignment="1">
      <alignment horizontal="right" vertical="center"/>
    </xf>
    <xf numFmtId="164" fontId="13" fillId="0" borderId="22" xfId="0" applyNumberFormat="1" applyFont="1" applyBorder="1" applyAlignment="1">
      <alignment horizontal="right" vertical="center"/>
    </xf>
    <xf numFmtId="164" fontId="13" fillId="0" borderId="22" xfId="0" applyNumberFormat="1" applyFont="1" applyFill="1" applyBorder="1" applyAlignment="1">
      <alignment horizontal="right" vertical="center"/>
    </xf>
    <xf numFmtId="164" fontId="13" fillId="0" borderId="9" xfId="0" applyNumberFormat="1" applyFont="1" applyBorder="1" applyAlignment="1">
      <alignment horizontal="right" vertical="center"/>
    </xf>
    <xf numFmtId="164" fontId="13" fillId="0" borderId="32" xfId="0" applyNumberFormat="1" applyFont="1" applyFill="1" applyBorder="1" applyAlignment="1">
      <alignment horizontal="right" vertical="center"/>
    </xf>
    <xf numFmtId="164" fontId="13" fillId="0" borderId="9" xfId="0" applyNumberFormat="1" applyFont="1" applyBorder="1" applyAlignment="1">
      <alignment vertical="center"/>
    </xf>
    <xf numFmtId="164" fontId="13" fillId="0" borderId="9" xfId="0" applyNumberFormat="1" applyFont="1" applyFill="1" applyBorder="1" applyAlignment="1">
      <alignment horizontal="right" vertical="center"/>
    </xf>
    <xf numFmtId="164" fontId="13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49" fontId="9" fillId="0" borderId="3" xfId="0" applyNumberFormat="1" applyFont="1" applyBorder="1" applyAlignment="1">
      <alignment horizontal="left" vertical="center"/>
    </xf>
    <xf numFmtId="164" fontId="13" fillId="0" borderId="21" xfId="0" applyNumberFormat="1" applyFont="1" applyFill="1" applyBorder="1" applyAlignment="1">
      <alignment vertical="center"/>
    </xf>
    <xf numFmtId="164" fontId="13" fillId="0" borderId="22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vertical="center"/>
    </xf>
    <xf numFmtId="164" fontId="13" fillId="0" borderId="34" xfId="0" applyNumberFormat="1" applyFont="1" applyFill="1" applyBorder="1" applyAlignment="1">
      <alignment vertical="center"/>
    </xf>
    <xf numFmtId="164" fontId="13" fillId="3" borderId="35" xfId="0" applyNumberFormat="1" applyFont="1" applyFill="1" applyBorder="1" applyAlignment="1">
      <alignment vertical="center" wrapText="1"/>
    </xf>
    <xf numFmtId="164" fontId="13" fillId="3" borderId="36" xfId="0" applyNumberFormat="1" applyFont="1" applyFill="1" applyBorder="1" applyAlignment="1">
      <alignment vertical="center" wrapText="1"/>
    </xf>
    <xf numFmtId="164" fontId="11" fillId="0" borderId="21" xfId="0" applyNumberFormat="1" applyFont="1" applyFill="1" applyBorder="1" applyAlignment="1">
      <alignment horizontal="right" vertical="center"/>
    </xf>
    <xf numFmtId="164" fontId="11" fillId="0" borderId="20" xfId="0" applyNumberFormat="1" applyFont="1" applyBorder="1" applyAlignment="1">
      <alignment horizontal="right" vertical="center"/>
    </xf>
    <xf numFmtId="164" fontId="11" fillId="0" borderId="22" xfId="0" applyNumberFormat="1" applyFont="1" applyBorder="1" applyAlignment="1">
      <alignment horizontal="right" vertical="center"/>
    </xf>
    <xf numFmtId="164" fontId="11" fillId="0" borderId="37" xfId="0" applyNumberFormat="1" applyFont="1" applyFill="1" applyBorder="1" applyAlignment="1">
      <alignment horizontal="right" vertical="center"/>
    </xf>
    <xf numFmtId="164" fontId="11" fillId="0" borderId="38" xfId="0" applyNumberFormat="1" applyFont="1" applyBorder="1" applyAlignment="1">
      <alignment horizontal="right" vertical="center"/>
    </xf>
    <xf numFmtId="164" fontId="11" fillId="0" borderId="39" xfId="0" applyNumberFormat="1" applyFont="1" applyBorder="1" applyAlignment="1">
      <alignment horizontal="right" vertical="center"/>
    </xf>
    <xf numFmtId="164" fontId="11" fillId="0" borderId="10" xfId="0" applyNumberFormat="1" applyFont="1" applyFill="1" applyBorder="1" applyAlignment="1">
      <alignment vertical="center"/>
    </xf>
    <xf numFmtId="164" fontId="11" fillId="0" borderId="7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4" fontId="18" fillId="0" borderId="26" xfId="0" applyNumberFormat="1" applyFont="1" applyFill="1" applyBorder="1" applyAlignment="1">
      <alignment vertical="center"/>
    </xf>
    <xf numFmtId="164" fontId="18" fillId="0" borderId="27" xfId="0" applyNumberFormat="1" applyFont="1" applyBorder="1" applyAlignment="1">
      <alignment horizontal="right" vertical="center"/>
    </xf>
    <xf numFmtId="164" fontId="18" fillId="0" borderId="28" xfId="0" applyNumberFormat="1" applyFont="1" applyBorder="1" applyAlignment="1">
      <alignment horizontal="right" vertical="center"/>
    </xf>
    <xf numFmtId="164" fontId="12" fillId="0" borderId="21" xfId="0" applyNumberFormat="1" applyFont="1" applyFill="1" applyBorder="1" applyAlignment="1">
      <alignment vertical="center"/>
    </xf>
    <xf numFmtId="164" fontId="12" fillId="0" borderId="20" xfId="0" applyNumberFormat="1" applyFont="1" applyFill="1" applyBorder="1" applyAlignment="1">
      <alignment vertical="center"/>
    </xf>
    <xf numFmtId="164" fontId="12" fillId="0" borderId="22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" fontId="19" fillId="0" borderId="0" xfId="15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3" borderId="40" xfId="0" applyFont="1" applyFill="1" applyBorder="1" applyAlignment="1">
      <alignment vertical="center"/>
    </xf>
    <xf numFmtId="164" fontId="18" fillId="0" borderId="41" xfId="0" applyNumberFormat="1" applyFont="1" applyFill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2" fillId="0" borderId="36" xfId="0" applyFont="1" applyBorder="1" applyAlignment="1">
      <alignment horizontal="justify"/>
    </xf>
    <xf numFmtId="0" fontId="0" fillId="0" borderId="36" xfId="0" applyBorder="1" applyAlignment="1">
      <alignment horizontal="justify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vertical="center" wrapText="1"/>
    </xf>
    <xf numFmtId="0" fontId="10" fillId="3" borderId="49" xfId="0" applyFont="1" applyFill="1" applyBorder="1" applyAlignment="1">
      <alignment vertical="center" wrapText="1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10" fillId="0" borderId="51" xfId="0" applyFont="1" applyBorder="1" applyAlignment="1">
      <alignment wrapText="1"/>
    </xf>
    <xf numFmtId="0" fontId="9" fillId="0" borderId="23" xfId="0" applyFont="1" applyBorder="1" applyAlignment="1">
      <alignment vertical="center"/>
    </xf>
    <xf numFmtId="0" fontId="9" fillId="0" borderId="47" xfId="0" applyFont="1" applyBorder="1" applyAlignment="1">
      <alignment vertical="center" wrapText="1"/>
    </xf>
    <xf numFmtId="0" fontId="10" fillId="0" borderId="50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0" fontId="9" fillId="3" borderId="54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38" sqref="B38"/>
    </sheetView>
  </sheetViews>
  <sheetFormatPr defaultColWidth="9.00390625" defaultRowHeight="12.75" outlineLevelRow="1"/>
  <cols>
    <col min="1" max="1" width="7.625" style="1" customWidth="1"/>
    <col min="2" max="2" width="50.875" style="2" bestFit="1" customWidth="1"/>
    <col min="3" max="3" width="18.125" style="2" customWidth="1"/>
    <col min="4" max="4" width="15.125" style="2" customWidth="1"/>
    <col min="5" max="5" width="17.125" style="2" customWidth="1"/>
    <col min="6" max="6" width="12.875" style="2" bestFit="1" customWidth="1"/>
    <col min="7" max="7" width="6.375" style="2" customWidth="1"/>
    <col min="8" max="8" width="13.625" style="13" customWidth="1"/>
    <col min="9" max="16384" width="9.125" style="2" customWidth="1"/>
  </cols>
  <sheetData>
    <row r="1" spans="1:5" ht="39" customHeight="1">
      <c r="A1" s="126" t="s">
        <v>23</v>
      </c>
      <c r="B1" s="127"/>
      <c r="C1" s="127"/>
      <c r="D1" s="127"/>
      <c r="E1" s="127"/>
    </row>
    <row r="2" spans="1:5" ht="12.75" customHeight="1">
      <c r="A2" s="105"/>
      <c r="B2" s="106"/>
      <c r="C2" s="106"/>
      <c r="D2" s="106"/>
      <c r="E2" s="106"/>
    </row>
    <row r="3" spans="1:5" ht="65.25" customHeight="1">
      <c r="A3" s="128" t="s">
        <v>55</v>
      </c>
      <c r="B3" s="128"/>
      <c r="C3" s="128"/>
      <c r="D3" s="128"/>
      <c r="E3" s="128"/>
    </row>
    <row r="4" spans="1:5" ht="12.75" customHeight="1" thickBot="1">
      <c r="A4" s="107"/>
      <c r="B4" s="107"/>
      <c r="C4" s="107"/>
      <c r="D4" s="107"/>
      <c r="E4" s="107"/>
    </row>
    <row r="5" spans="1:6" ht="48" customHeight="1" thickBot="1">
      <c r="A5" s="129" t="s">
        <v>20</v>
      </c>
      <c r="B5" s="130"/>
      <c r="C5" s="19" t="s">
        <v>22</v>
      </c>
      <c r="D5" s="39">
        <v>2008</v>
      </c>
      <c r="E5" s="44">
        <v>2009</v>
      </c>
      <c r="F5" s="9"/>
    </row>
    <row r="6" spans="1:6" ht="15.75">
      <c r="A6" s="131" t="s">
        <v>17</v>
      </c>
      <c r="B6" s="132"/>
      <c r="C6" s="34"/>
      <c r="D6" s="40"/>
      <c r="E6" s="45" t="s">
        <v>33</v>
      </c>
      <c r="F6" s="9"/>
    </row>
    <row r="7" spans="1:6" ht="15.75">
      <c r="A7" s="133" t="s">
        <v>18</v>
      </c>
      <c r="B7" s="134"/>
      <c r="C7" s="35">
        <f>C10</f>
        <v>2284.6</v>
      </c>
      <c r="D7" s="32">
        <f>D10</f>
        <v>2228.5</v>
      </c>
      <c r="E7" s="35">
        <f>E10</f>
        <v>1882</v>
      </c>
      <c r="F7" s="9"/>
    </row>
    <row r="8" spans="1:6" ht="16.5" thickBot="1">
      <c r="A8" s="135" t="s">
        <v>19</v>
      </c>
      <c r="B8" s="136" t="s">
        <v>19</v>
      </c>
      <c r="C8" s="36">
        <f>C28</f>
        <v>2284.6</v>
      </c>
      <c r="D8" s="33">
        <f>D28</f>
        <v>2228.4999999999995</v>
      </c>
      <c r="E8" s="36">
        <f>E28</f>
        <v>2120.5</v>
      </c>
      <c r="F8" s="9"/>
    </row>
    <row r="9" spans="1:6" ht="17.25" thickBot="1" thickTop="1">
      <c r="A9" s="137" t="s">
        <v>21</v>
      </c>
      <c r="B9" s="138"/>
      <c r="C9" s="91">
        <f>C7-C8</f>
        <v>0</v>
      </c>
      <c r="D9" s="92">
        <f>D7-D8</f>
        <v>0</v>
      </c>
      <c r="E9" s="91">
        <f>E7-E8</f>
        <v>-238.5</v>
      </c>
      <c r="F9" s="9"/>
    </row>
    <row r="10" spans="1:5" ht="21" customHeight="1" thickBot="1">
      <c r="A10" s="139" t="s">
        <v>1</v>
      </c>
      <c r="B10" s="140"/>
      <c r="C10" s="93">
        <f>+C11+C15+C20+C21+C25+C26+C27</f>
        <v>2284.6</v>
      </c>
      <c r="D10" s="94">
        <f>+D11+D15+D20+D21+D25+D26+D27</f>
        <v>2228.5</v>
      </c>
      <c r="E10" s="93">
        <f>+E11+E15+E20+E21+E25+E26+E27</f>
        <v>1882</v>
      </c>
    </row>
    <row r="11" spans="1:8" ht="15.75">
      <c r="A11" s="141" t="s">
        <v>5</v>
      </c>
      <c r="B11" s="104" t="s">
        <v>34</v>
      </c>
      <c r="C11" s="76">
        <f>C12+C13+C14</f>
        <v>1490.6</v>
      </c>
      <c r="D11" s="72">
        <f>D12+D13+D14</f>
        <v>1377.8</v>
      </c>
      <c r="E11" s="77">
        <v>1350</v>
      </c>
      <c r="H11" s="14"/>
    </row>
    <row r="12" spans="1:8" ht="15.75" hidden="1">
      <c r="A12" s="142"/>
      <c r="B12" s="20" t="s">
        <v>27</v>
      </c>
      <c r="C12" s="55">
        <v>1258.1</v>
      </c>
      <c r="D12" s="53">
        <f>1233.8-102</f>
        <v>1131.8</v>
      </c>
      <c r="E12" s="56"/>
      <c r="H12" s="14"/>
    </row>
    <row r="13" spans="1:8" ht="15.75" hidden="1">
      <c r="A13" s="142"/>
      <c r="B13" s="21" t="s">
        <v>24</v>
      </c>
      <c r="C13" s="55">
        <v>132.3</v>
      </c>
      <c r="D13" s="53">
        <v>143</v>
      </c>
      <c r="E13" s="56"/>
      <c r="H13" s="14"/>
    </row>
    <row r="14" spans="1:8" ht="15.75" hidden="1">
      <c r="A14" s="143"/>
      <c r="B14" s="21" t="s">
        <v>30</v>
      </c>
      <c r="C14" s="58">
        <v>100.2</v>
      </c>
      <c r="D14" s="59">
        <v>103</v>
      </c>
      <c r="E14" s="60"/>
      <c r="H14" s="14"/>
    </row>
    <row r="15" spans="1:8" ht="15.75">
      <c r="A15" s="148" t="s">
        <v>6</v>
      </c>
      <c r="B15" s="22" t="s">
        <v>35</v>
      </c>
      <c r="C15" s="89">
        <f>C18+C19+C16</f>
        <v>258.3</v>
      </c>
      <c r="D15" s="73">
        <f>D18+D19+D16</f>
        <v>360.9</v>
      </c>
      <c r="E15" s="90">
        <f>62+130</f>
        <v>192</v>
      </c>
      <c r="H15" s="14"/>
    </row>
    <row r="16" spans="1:8" ht="15.75" hidden="1">
      <c r="A16" s="142"/>
      <c r="B16" s="23" t="s">
        <v>48</v>
      </c>
      <c r="C16" s="61">
        <v>200</v>
      </c>
      <c r="D16" s="62">
        <v>303</v>
      </c>
      <c r="E16" s="63"/>
      <c r="H16" s="14"/>
    </row>
    <row r="17" spans="1:8" ht="15.75">
      <c r="A17" s="142"/>
      <c r="B17" s="50" t="s">
        <v>53</v>
      </c>
      <c r="C17" s="108">
        <v>0</v>
      </c>
      <c r="D17" s="109">
        <v>250</v>
      </c>
      <c r="E17" s="110">
        <v>0</v>
      </c>
      <c r="H17" s="14"/>
    </row>
    <row r="18" spans="1:8" ht="15.75" hidden="1">
      <c r="A18" s="142"/>
      <c r="B18" s="50" t="s">
        <v>51</v>
      </c>
      <c r="C18" s="61">
        <v>30</v>
      </c>
      <c r="D18" s="62">
        <v>33.8</v>
      </c>
      <c r="E18" s="63"/>
      <c r="H18" s="14"/>
    </row>
    <row r="19" spans="1:8" ht="15.75">
      <c r="A19" s="142"/>
      <c r="B19" s="88" t="s">
        <v>49</v>
      </c>
      <c r="C19" s="111">
        <v>28.3</v>
      </c>
      <c r="D19" s="112">
        <v>24.1</v>
      </c>
      <c r="E19" s="113">
        <v>29</v>
      </c>
      <c r="H19" s="14"/>
    </row>
    <row r="20" spans="1:8" ht="15.75">
      <c r="A20" s="119" t="s">
        <v>7</v>
      </c>
      <c r="B20" s="22" t="s">
        <v>36</v>
      </c>
      <c r="C20" s="78">
        <v>0</v>
      </c>
      <c r="D20" s="74">
        <v>0</v>
      </c>
      <c r="E20" s="79">
        <v>0</v>
      </c>
      <c r="H20" s="14"/>
    </row>
    <row r="21" spans="1:8" ht="15.75">
      <c r="A21" s="148" t="s">
        <v>8</v>
      </c>
      <c r="B21" s="22" t="s">
        <v>37</v>
      </c>
      <c r="C21" s="78">
        <f>SUM(C22:C24)</f>
        <v>433.29999999999995</v>
      </c>
      <c r="D21" s="75">
        <f>SUM(D22:D24)</f>
        <v>400.4</v>
      </c>
      <c r="E21" s="80">
        <f>SUM(E22:E24)</f>
        <v>320</v>
      </c>
      <c r="F21" s="68"/>
      <c r="H21" s="14"/>
    </row>
    <row r="22" spans="1:8" ht="15.75">
      <c r="A22" s="142"/>
      <c r="B22" s="24" t="s">
        <v>47</v>
      </c>
      <c r="C22" s="55">
        <v>115.5</v>
      </c>
      <c r="D22" s="53">
        <v>115.5</v>
      </c>
      <c r="E22" s="57">
        <v>120</v>
      </c>
      <c r="F22" s="12"/>
      <c r="H22" s="14"/>
    </row>
    <row r="23" spans="1:8" ht="15.75">
      <c r="A23" s="142"/>
      <c r="B23" s="24" t="s">
        <v>25</v>
      </c>
      <c r="C23" s="55">
        <v>2.1</v>
      </c>
      <c r="D23" s="53">
        <v>2</v>
      </c>
      <c r="E23" s="57">
        <v>2</v>
      </c>
      <c r="F23" s="12"/>
      <c r="H23" s="14"/>
    </row>
    <row r="24" spans="1:8" ht="15.75">
      <c r="A24" s="142"/>
      <c r="B24" s="24" t="s">
        <v>29</v>
      </c>
      <c r="C24" s="55">
        <v>315.7</v>
      </c>
      <c r="D24" s="54">
        <v>282.9</v>
      </c>
      <c r="E24" s="57">
        <v>198</v>
      </c>
      <c r="F24" s="12"/>
      <c r="H24" s="14"/>
    </row>
    <row r="25" spans="1:9" ht="15.75">
      <c r="A25" s="149" t="s">
        <v>16</v>
      </c>
      <c r="B25" s="25" t="s">
        <v>38</v>
      </c>
      <c r="C25" s="95">
        <v>0</v>
      </c>
      <c r="D25" s="96">
        <v>51.5</v>
      </c>
      <c r="E25" s="97">
        <v>0</v>
      </c>
      <c r="F25" s="68"/>
      <c r="H25" s="71"/>
      <c r="I25" s="68"/>
    </row>
    <row r="26" spans="1:10" ht="15.75">
      <c r="A26" s="150"/>
      <c r="B26" s="26" t="s">
        <v>39</v>
      </c>
      <c r="C26" s="95">
        <v>30</v>
      </c>
      <c r="D26" s="96">
        <v>30</v>
      </c>
      <c r="E26" s="97">
        <v>0</v>
      </c>
      <c r="F26" s="114"/>
      <c r="G26" s="114"/>
      <c r="H26" s="115"/>
      <c r="I26" s="114"/>
      <c r="J26" s="114"/>
    </row>
    <row r="27" spans="1:8" ht="16.5" thickBot="1">
      <c r="A27" s="151"/>
      <c r="B27" s="27" t="s">
        <v>56</v>
      </c>
      <c r="C27" s="98">
        <v>72.4</v>
      </c>
      <c r="D27" s="99">
        <v>7.9</v>
      </c>
      <c r="E27" s="100">
        <v>20</v>
      </c>
      <c r="H27" s="14"/>
    </row>
    <row r="28" spans="1:8" s="1" customFormat="1" ht="17.25" thickBot="1" thickTop="1">
      <c r="A28" s="152" t="s">
        <v>0</v>
      </c>
      <c r="B28" s="153"/>
      <c r="C28" s="51">
        <f>C35+C36+C40+C41+C42+C43</f>
        <v>2284.6</v>
      </c>
      <c r="D28" s="52">
        <f>D35+D36+D40+D41+D42+D43</f>
        <v>2228.4999999999995</v>
      </c>
      <c r="E28" s="51">
        <f>E35+E36+E40+E41+E42+E43</f>
        <v>2120.5</v>
      </c>
      <c r="H28" s="14"/>
    </row>
    <row r="29" spans="1:5" ht="16.5" thickTop="1">
      <c r="A29" s="144" t="s">
        <v>2</v>
      </c>
      <c r="B29" s="28" t="s">
        <v>40</v>
      </c>
      <c r="C29" s="81">
        <v>627.1</v>
      </c>
      <c r="D29" s="64">
        <v>674.2</v>
      </c>
      <c r="E29" s="82">
        <v>700</v>
      </c>
    </row>
    <row r="30" spans="1:5" ht="15.75">
      <c r="A30" s="142"/>
      <c r="B30" s="23" t="s">
        <v>14</v>
      </c>
      <c r="C30" s="38">
        <v>28</v>
      </c>
      <c r="D30" s="42">
        <v>33.2</v>
      </c>
      <c r="E30" s="37">
        <v>29</v>
      </c>
    </row>
    <row r="31" spans="1:5" ht="15.75">
      <c r="A31" s="145"/>
      <c r="B31" s="28" t="s">
        <v>41</v>
      </c>
      <c r="C31" s="81">
        <f>SUM(C32:C33)</f>
        <v>131.7</v>
      </c>
      <c r="D31" s="65">
        <f>SUM(D32:D33)</f>
        <v>136</v>
      </c>
      <c r="E31" s="83">
        <f>SUM(E32:E33)</f>
        <v>140</v>
      </c>
    </row>
    <row r="32" spans="1:5" ht="15.75" outlineLevel="1">
      <c r="A32" s="145"/>
      <c r="B32" s="23" t="s">
        <v>9</v>
      </c>
      <c r="C32" s="38">
        <v>27.7</v>
      </c>
      <c r="D32" s="41">
        <v>28</v>
      </c>
      <c r="E32" s="37">
        <v>30</v>
      </c>
    </row>
    <row r="33" spans="1:5" ht="15.75" outlineLevel="1">
      <c r="A33" s="145"/>
      <c r="B33" s="23" t="s">
        <v>10</v>
      </c>
      <c r="C33" s="38">
        <v>104</v>
      </c>
      <c r="D33" s="41">
        <v>108</v>
      </c>
      <c r="E33" s="37">
        <v>110</v>
      </c>
    </row>
    <row r="34" spans="1:5" ht="15.75">
      <c r="A34" s="145"/>
      <c r="B34" s="28" t="s">
        <v>42</v>
      </c>
      <c r="C34" s="81">
        <v>431.8</v>
      </c>
      <c r="D34" s="66">
        <v>465.2</v>
      </c>
      <c r="E34" s="84">
        <f>480+15</f>
        <v>495</v>
      </c>
    </row>
    <row r="35" spans="1:8" ht="15.75">
      <c r="A35" s="145"/>
      <c r="B35" s="29" t="s">
        <v>26</v>
      </c>
      <c r="C35" s="85">
        <f>C34+C31+C29</f>
        <v>1190.6</v>
      </c>
      <c r="D35" s="67">
        <f>D34+D31+D29</f>
        <v>1275.4</v>
      </c>
      <c r="E35" s="84">
        <f>E34+E31+E29</f>
        <v>1335</v>
      </c>
      <c r="F35" s="114"/>
      <c r="G35" s="114"/>
      <c r="H35" s="116"/>
    </row>
    <row r="36" spans="1:5" ht="15.75">
      <c r="A36" s="145"/>
      <c r="B36" s="28" t="s">
        <v>43</v>
      </c>
      <c r="C36" s="81">
        <f>SUM(C37:C39)</f>
        <v>28.3</v>
      </c>
      <c r="D36" s="65">
        <f>SUM(D37:D39)</f>
        <v>24.1</v>
      </c>
      <c r="E36" s="84">
        <f>SUM(E37:E39)</f>
        <v>26</v>
      </c>
    </row>
    <row r="37" spans="1:5" ht="15.75" hidden="1" outlineLevel="1">
      <c r="A37" s="145"/>
      <c r="B37" s="23" t="s">
        <v>13</v>
      </c>
      <c r="C37" s="38">
        <v>0</v>
      </c>
      <c r="D37" s="41">
        <v>0</v>
      </c>
      <c r="E37" s="38">
        <v>0</v>
      </c>
    </row>
    <row r="38" spans="1:5" ht="15.75" hidden="1" outlineLevel="1">
      <c r="A38" s="145"/>
      <c r="B38" s="23" t="s">
        <v>28</v>
      </c>
      <c r="C38" s="38">
        <v>1.7</v>
      </c>
      <c r="D38" s="41">
        <v>0</v>
      </c>
      <c r="E38" s="38">
        <v>0</v>
      </c>
    </row>
    <row r="39" spans="1:5" ht="15.75" hidden="1" outlineLevel="1">
      <c r="A39" s="145"/>
      <c r="B39" s="23" t="s">
        <v>11</v>
      </c>
      <c r="C39" s="38">
        <v>26.6</v>
      </c>
      <c r="D39" s="41">
        <v>24.1</v>
      </c>
      <c r="E39" s="38">
        <v>26</v>
      </c>
    </row>
    <row r="40" spans="1:5" ht="15.75" collapsed="1">
      <c r="A40" s="145"/>
      <c r="B40" s="28" t="s">
        <v>15</v>
      </c>
      <c r="C40" s="81">
        <v>-70</v>
      </c>
      <c r="D40" s="66">
        <v>-120</v>
      </c>
      <c r="E40" s="84">
        <v>-50</v>
      </c>
    </row>
    <row r="41" spans="1:5" ht="15.75">
      <c r="A41" s="143"/>
      <c r="B41" s="29" t="s">
        <v>44</v>
      </c>
      <c r="C41" s="81">
        <v>148.6</v>
      </c>
      <c r="D41" s="65">
        <v>159.1</v>
      </c>
      <c r="E41" s="81">
        <v>163</v>
      </c>
    </row>
    <row r="42" spans="1:9" ht="15.75">
      <c r="A42" s="118" t="s">
        <v>4</v>
      </c>
      <c r="B42" s="29" t="s">
        <v>45</v>
      </c>
      <c r="C42" s="85">
        <f>725.1+19+51.4</f>
        <v>795.5</v>
      </c>
      <c r="D42" s="67">
        <v>749.3</v>
      </c>
      <c r="E42" s="85">
        <v>550</v>
      </c>
      <c r="F42" s="1"/>
      <c r="H42" s="15"/>
      <c r="I42" s="4"/>
    </row>
    <row r="43" spans="1:10" ht="15.75">
      <c r="A43" s="146" t="s">
        <v>3</v>
      </c>
      <c r="B43" s="26" t="s">
        <v>50</v>
      </c>
      <c r="C43" s="101">
        <f>C44+C45</f>
        <v>191.6</v>
      </c>
      <c r="D43" s="102">
        <f>D44+D45</f>
        <v>140.6</v>
      </c>
      <c r="E43" s="103">
        <f>E44+E45</f>
        <v>96.5</v>
      </c>
      <c r="F43" s="114"/>
      <c r="G43" s="114"/>
      <c r="H43" s="116"/>
      <c r="I43" s="117"/>
      <c r="J43" s="114"/>
    </row>
    <row r="44" spans="1:10" ht="15.75">
      <c r="A44" s="147"/>
      <c r="B44" s="30" t="s">
        <v>31</v>
      </c>
      <c r="C44" s="37">
        <v>30</v>
      </c>
      <c r="D44" s="43">
        <v>30</v>
      </c>
      <c r="E44" s="46">
        <v>30</v>
      </c>
      <c r="F44" s="68"/>
      <c r="G44" s="68"/>
      <c r="H44" s="69"/>
      <c r="I44" s="70"/>
      <c r="J44" s="68"/>
    </row>
    <row r="45" spans="1:10" ht="15.75">
      <c r="A45" s="147"/>
      <c r="B45" s="31" t="s">
        <v>32</v>
      </c>
      <c r="C45" s="37">
        <f>104.2+57.4</f>
        <v>161.6</v>
      </c>
      <c r="D45" s="41">
        <v>110.6</v>
      </c>
      <c r="E45" s="37">
        <v>66.5</v>
      </c>
      <c r="F45" s="68"/>
      <c r="G45" s="68"/>
      <c r="H45" s="69"/>
      <c r="I45" s="70"/>
      <c r="J45" s="68"/>
    </row>
    <row r="46" spans="1:9" ht="16.5" thickBot="1">
      <c r="A46" s="147"/>
      <c r="B46" s="123" t="s">
        <v>52</v>
      </c>
      <c r="C46" s="121">
        <f>4.1+53.3</f>
        <v>57.4</v>
      </c>
      <c r="D46" s="122">
        <v>7.9</v>
      </c>
      <c r="E46" s="121">
        <v>0</v>
      </c>
      <c r="F46" s="1"/>
      <c r="H46" s="15"/>
      <c r="I46" s="4"/>
    </row>
    <row r="47" spans="1:8" s="1" customFormat="1" ht="17.25" thickBot="1" thickTop="1">
      <c r="A47" s="120" t="s">
        <v>12</v>
      </c>
      <c r="B47" s="47"/>
      <c r="C47" s="48">
        <f>C10-C28</f>
        <v>0</v>
      </c>
      <c r="D47" s="49">
        <f>D10-D28</f>
        <v>0</v>
      </c>
      <c r="E47" s="48">
        <f>E10-E28</f>
        <v>-238.5</v>
      </c>
      <c r="F47" s="3"/>
      <c r="H47" s="14"/>
    </row>
    <row r="48" spans="1:10" ht="16.5" thickTop="1">
      <c r="A48" s="124" t="s">
        <v>46</v>
      </c>
      <c r="B48" s="125"/>
      <c r="C48" s="86"/>
      <c r="D48" s="86"/>
      <c r="E48" s="86"/>
      <c r="H48" s="14"/>
      <c r="J48" s="11"/>
    </row>
    <row r="49" spans="1:8" ht="15.75">
      <c r="A49" s="11"/>
      <c r="H49" s="11"/>
    </row>
    <row r="50" spans="1:8" ht="15.75">
      <c r="A50" s="11"/>
      <c r="H50" s="11"/>
    </row>
    <row r="51" spans="1:8" ht="15.75">
      <c r="A51" s="11"/>
      <c r="H51" s="11"/>
    </row>
    <row r="52" spans="1:8" ht="15.75">
      <c r="A52" s="11"/>
      <c r="H52" s="11"/>
    </row>
    <row r="53" spans="1:8" ht="15.75">
      <c r="A53" s="87" t="s">
        <v>54</v>
      </c>
      <c r="B53" s="87"/>
      <c r="C53" s="87"/>
      <c r="D53" s="87"/>
      <c r="E53" s="87"/>
      <c r="H53" s="14"/>
    </row>
    <row r="54" spans="1:5" ht="16.5">
      <c r="A54" s="2"/>
      <c r="C54" s="7"/>
      <c r="D54" s="7"/>
      <c r="E54" s="7"/>
    </row>
    <row r="55" spans="3:5" ht="16.5">
      <c r="C55" s="7"/>
      <c r="D55" s="7"/>
      <c r="E55" s="7"/>
    </row>
    <row r="56" spans="2:5" ht="16.5">
      <c r="B56" s="16"/>
      <c r="C56" s="7"/>
      <c r="D56" s="17"/>
      <c r="E56" s="17"/>
    </row>
    <row r="57" spans="2:5" ht="16.5">
      <c r="B57" s="16"/>
      <c r="C57" s="18"/>
      <c r="D57" s="7"/>
      <c r="E57" s="7"/>
    </row>
    <row r="58" spans="2:5" ht="16.5">
      <c r="B58" s="5"/>
      <c r="C58" s="8"/>
      <c r="D58" s="7"/>
      <c r="E58" s="7"/>
    </row>
    <row r="59" spans="2:5" ht="16.5">
      <c r="B59" s="5"/>
      <c r="C59" s="7"/>
      <c r="D59" s="7"/>
      <c r="E59" s="7"/>
    </row>
    <row r="60" ht="15.75">
      <c r="B60" s="5"/>
    </row>
    <row r="61" ht="15.75">
      <c r="B61" s="6"/>
    </row>
    <row r="65" ht="15.75">
      <c r="B65" s="5"/>
    </row>
    <row r="66" ht="15.75">
      <c r="B66" s="5"/>
    </row>
    <row r="67" ht="15.75">
      <c r="B67" s="5"/>
    </row>
    <row r="68" ht="15.75">
      <c r="B68" s="10"/>
    </row>
    <row r="69" ht="15.75">
      <c r="B69" s="5"/>
    </row>
    <row r="70" ht="15.75">
      <c r="B70" s="5"/>
    </row>
    <row r="71" ht="15.75">
      <c r="B71" s="5"/>
    </row>
    <row r="72" ht="15.75">
      <c r="B72" s="5"/>
    </row>
    <row r="73" ht="15.75">
      <c r="B73" s="5"/>
    </row>
    <row r="74" ht="15.75">
      <c r="B74" s="5"/>
    </row>
    <row r="75" ht="15.75">
      <c r="B75" s="5"/>
    </row>
    <row r="76" ht="15.75">
      <c r="B76" s="5"/>
    </row>
  </sheetData>
  <mergeCells count="16">
    <mergeCell ref="A29:A41"/>
    <mergeCell ref="A43:A46"/>
    <mergeCell ref="A15:A19"/>
    <mergeCell ref="A21:A24"/>
    <mergeCell ref="A25:A27"/>
    <mergeCell ref="A28:B28"/>
    <mergeCell ref="A48:B48"/>
    <mergeCell ref="A1:E1"/>
    <mergeCell ref="A3:E3"/>
    <mergeCell ref="A5:B5"/>
    <mergeCell ref="A6:B6"/>
    <mergeCell ref="A7:B7"/>
    <mergeCell ref="A8:B8"/>
    <mergeCell ref="A9:B9"/>
    <mergeCell ref="A10:B10"/>
    <mergeCell ref="A11:A14"/>
  </mergeCells>
  <printOptions/>
  <pageMargins left="0.5118110236220472" right="0.5118110236220472" top="0.984251968503937" bottom="0.1968503937007874" header="0.7086614173228347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hlast</cp:lastModifiedBy>
  <cp:lastPrinted>2007-11-30T13:11:30Z</cp:lastPrinted>
  <dcterms:created xsi:type="dcterms:W3CDTF">2004-12-15T08:47:23Z</dcterms:created>
  <dcterms:modified xsi:type="dcterms:W3CDTF">2008-01-09T09:21:04Z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