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oupis" sheetId="1" r:id="rId1"/>
    <sheet name="Část A)  rekapitulace" sheetId="2" r:id="rId2"/>
    <sheet name="příjmy" sheetId="3" r:id="rId3"/>
    <sheet name="mzdy" sheetId="4" r:id="rId4"/>
    <sheet name="velké opravy" sheetId="5" r:id="rId5"/>
    <sheet name="neinv. dotace" sheetId="6" r:id="rId6"/>
    <sheet name="sportovní zařízení" sheetId="7" r:id="rId7"/>
    <sheet name="členské příspěvky" sheetId="8" r:id="rId8"/>
    <sheet name="OVS" sheetId="9" r:id="rId9"/>
    <sheet name="PO" sheetId="10" r:id="rId10"/>
    <sheet name="PO školy" sheetId="11" r:id="rId11"/>
    <sheet name="plány rozvoje" sheetId="12" r:id="rId12"/>
    <sheet name="soc. fond MMOl a MP" sheetId="13" r:id="rId13"/>
    <sheet name="financování" sheetId="14" r:id="rId14"/>
    <sheet name="Část B)  investice" sheetId="15" r:id="rId15"/>
  </sheets>
  <externalReferences>
    <externalReference r:id="rId18"/>
  </externalReferences>
  <definedNames>
    <definedName name="_xlnm.Print_Titles" localSheetId="14">'Část B)  investice'!$1:$1</definedName>
    <definedName name="_xlnm.Print_Titles" localSheetId="7">'členské příspěvky'!$1:$1</definedName>
    <definedName name="_xlnm.Print_Titles" localSheetId="3">'mzdy'!$1:$1</definedName>
    <definedName name="_xlnm.Print_Titles" localSheetId="5">'neinv. dotace'!$1:$1</definedName>
    <definedName name="_xlnm.Print_Titles" localSheetId="8">'OVS'!$1:$1</definedName>
    <definedName name="_xlnm.Print_Titles" localSheetId="2">'příjmy'!$1:$1</definedName>
    <definedName name="_xlnm.Print_Titles" localSheetId="4">'velké opravy'!$1:$1</definedName>
    <definedName name="_xlnm.Print_Area" localSheetId="1">'Část A)  rekapitulace'!$A$1:$E$47</definedName>
    <definedName name="_xlnm.Print_Area" localSheetId="14">'Část B)  investice'!$A$1:$G$336</definedName>
    <definedName name="_xlnm.Print_Area" localSheetId="13">'financování'!$A$1:$E$35</definedName>
    <definedName name="_xlnm.Print_Area" localSheetId="8">'OVS'!$A$1:$G$97</definedName>
    <definedName name="_xlnm.Print_Area" localSheetId="9">'PO'!$A$1:$G$31</definedName>
    <definedName name="_xlnm.Print_Area" localSheetId="2">'příjmy'!$A$1:$H$323</definedName>
    <definedName name="_xlnm.Print_Area" localSheetId="0">'soupis'!$A$1:$B$51</definedName>
    <definedName name="Odložené_zahájení">#REF!</definedName>
    <definedName name="Rozestavěné_stavby">#REF!</definedName>
    <definedName name="Soupis98">#REF!</definedName>
    <definedName name="Sumář99_Dotaz_plán99">#REF!</definedName>
    <definedName name="Sumář99_Dotaz98">#REF!</definedName>
  </definedNames>
  <calcPr fullCalcOnLoad="1"/>
</workbook>
</file>

<file path=xl/sharedStrings.xml><?xml version="1.0" encoding="utf-8"?>
<sst xmlns="http://schemas.openxmlformats.org/spreadsheetml/2006/main" count="4778" uniqueCount="1756">
  <si>
    <t>Skutečnost
2015</t>
  </si>
  <si>
    <t>Poznámka</t>
  </si>
  <si>
    <t/>
  </si>
  <si>
    <t>Městská policie</t>
  </si>
  <si>
    <t xml:space="preserve">Stavební investice </t>
  </si>
  <si>
    <t xml:space="preserve">Projektové dokumentace </t>
  </si>
  <si>
    <t xml:space="preserve">Nestavební investice </t>
  </si>
  <si>
    <t xml:space="preserve">INV odbor koncepce a rozvoje </t>
  </si>
  <si>
    <t xml:space="preserve">INV příspěvky a granty </t>
  </si>
  <si>
    <t xml:space="preserve">INV SNO, a. s. </t>
  </si>
  <si>
    <t>Paragraf</t>
  </si>
  <si>
    <t>Položka</t>
  </si>
  <si>
    <t>Plnění
%</t>
  </si>
  <si>
    <t>v tis. Kč</t>
  </si>
  <si>
    <t>DANĚ</t>
  </si>
  <si>
    <t>1111-Daň z příjmů fyzických osob ze závislé činnosti a funkčních požitků</t>
  </si>
  <si>
    <t>1112-Daň z příjmů fyzických osob ze samostatné výdělečné činnosti</t>
  </si>
  <si>
    <t>1113-Daň z příjmů fyzických osob z kapitálových výnosů</t>
  </si>
  <si>
    <t>1121-Daň z příjmů právnických osob</t>
  </si>
  <si>
    <t>1122-Daň z příjmů právnických osob za obce</t>
  </si>
  <si>
    <t>1211-Daň z přidané hodnoty</t>
  </si>
  <si>
    <t>1511-Daň z nemovitých věcí</t>
  </si>
  <si>
    <t>CELKEM DANĚ</t>
  </si>
  <si>
    <t>POPLATKY</t>
  </si>
  <si>
    <t>1334-Odvody za odnětí půdy ze zemědělského půdního fondu</t>
  </si>
  <si>
    <t>1335-Poplatky za odnětí pozemků plnění funkcí lesa</t>
  </si>
  <si>
    <t>1340-Poplatek za provoz systému shromažďování, sběru, přepravy, třídění, využívání a odstraňování komunálních odpadů</t>
  </si>
  <si>
    <t>1341-Poplatek ze psů</t>
  </si>
  <si>
    <t>1342-Poplatek za lázeňský nebo rekreační pobyt</t>
  </si>
  <si>
    <t>1343-Poplatek za užívání veřejného prostranství</t>
  </si>
  <si>
    <t>1344-Poplatek ze vstupného</t>
  </si>
  <si>
    <t>1345-Poplatek z ubytovací kapacity</t>
  </si>
  <si>
    <t>1351-Odvod z loterií a podobných her kromě z výherních hracích přístrojů</t>
  </si>
  <si>
    <t>1353-Příjmy za zkoušky z odborné způsobilosti od žadatelů o řidičské oprávnění</t>
  </si>
  <si>
    <t>1355-Odvod z výherních hracích přístrojů</t>
  </si>
  <si>
    <t>1359-Ostatní odvody z vybraných činností a služeb jinde neuvedené</t>
  </si>
  <si>
    <t>AUTOVRAKY - v hotovosti</t>
  </si>
  <si>
    <t>1361-Správní poplatky</t>
  </si>
  <si>
    <t>org. 90 správní poplatky - VHP</t>
  </si>
  <si>
    <t>org. 73 OVVI - matrika - detašovaná pracoviště</t>
  </si>
  <si>
    <t>CELKEM POPLATKY</t>
  </si>
  <si>
    <t>CELKEM DAŇOVÉ PŘÍJMY</t>
  </si>
  <si>
    <t>2111 PŘÍJMY Z POSKYTOVÁNÍ SLUŽEB A VÝROBKŮ</t>
  </si>
  <si>
    <t>3539-Ostatní zdravotnická zařízení a služby pro zdravotnictví</t>
  </si>
  <si>
    <t>2111-Příjmy z poskytování služeb a výrobků</t>
  </si>
  <si>
    <t>Jesle - příjmy za poskyt. služeb a výrobků - ošetřovné</t>
  </si>
  <si>
    <t>4333-Domovy-penzióny pro matky s dětmi</t>
  </si>
  <si>
    <t>Domov pro ženy a matky s dětmi Holečkova - úhrady klientek</t>
  </si>
  <si>
    <t>KÚ za zajištění soc. služeb Domov pro matky s dětmi   ZBÚ - fakturace odboru soc. věcí, fond 107</t>
  </si>
  <si>
    <t>Domov pro ženy a matky s dětmi Sokolská - úhrady klientek</t>
  </si>
  <si>
    <t>4359-Ostatní služby a činnosti v oblasti sociální péče.</t>
  </si>
  <si>
    <t>Kluby seniorů - příjmy ze vstupného (plesy seniorů, akce pořádané pro seniory atd.)</t>
  </si>
  <si>
    <t>CELKEM 4359</t>
  </si>
  <si>
    <t>4374-Azylové domy, nízkoprahová denní centra a noclehárny</t>
  </si>
  <si>
    <t>odbor 16 - Azylový dům  úhrady klientů</t>
  </si>
  <si>
    <t>KÚ na zajištění soc. služeb Azylový dům (ZBÚ) fakturace odboru sociálních věcí, fond 108</t>
  </si>
  <si>
    <t>odbor 16 - Noclehárna</t>
  </si>
  <si>
    <t>6171-Činnost místní správy</t>
  </si>
  <si>
    <t>CELKEM 6171</t>
  </si>
  <si>
    <t>6409-Ostatní činnosti jinde nezařazené</t>
  </si>
  <si>
    <t xml:space="preserve">platby občanů za internet - příjmy z poskyt. služeb a výrobků </t>
  </si>
  <si>
    <t>CELKEM 6409</t>
  </si>
  <si>
    <t>2141-Vnitřní obchod</t>
  </si>
  <si>
    <t>CELKEM 2141</t>
  </si>
  <si>
    <t>2251-Letiště</t>
  </si>
  <si>
    <t>3319-Ostatní záležitosti kultury</t>
  </si>
  <si>
    <t>MAKRO Cash &amp; Carry ČR, s. r. o. za poskytnuté služby v rámci akce "Svátky města" (OVVI - odd. kultury)</t>
  </si>
  <si>
    <t>CELKEM 3319</t>
  </si>
  <si>
    <t>3421-Využití volného času dětí a mládeže</t>
  </si>
  <si>
    <t>Centrum semafor - výuka dopravní výchovy (fakturace AŘMV)</t>
  </si>
  <si>
    <t>CELKEM 3421</t>
  </si>
  <si>
    <t>kopírování na veřejné kopírce Hynaisova ul.</t>
  </si>
  <si>
    <t>org. 76 matrika - provozní poplatky - svatby</t>
  </si>
  <si>
    <t>platba HC Olomouc s.r.o. - služby spojené s revizí chladícího zařízení (OVVI)</t>
  </si>
  <si>
    <t>CELKEM 2111 PŘÍJMY Z POSKYTOVÁNÍ SLUŽEB A VÝROBKŮ</t>
  </si>
  <si>
    <t xml:space="preserve">2112 PŘÍJMY Z PRODEJE ZBOŽÍ </t>
  </si>
  <si>
    <t>3541-Prevence před drogami, alkoholem, nikotinem a jinými návykovými látkami</t>
  </si>
  <si>
    <t>2112-Příjmy z prodeje zboží (jinak nakoupeného za účelem prodeje)</t>
  </si>
  <si>
    <t>odbor sociálních věcí za prodej tiskopisů receptů</t>
  </si>
  <si>
    <t>příjmy z prodeje zboží - KMČ Radíkov - tržby za knihu "Dějiny obce Radíkov"</t>
  </si>
  <si>
    <t xml:space="preserve">CELKEM 2112 PŘÍJMY Z PRODEJE ZBOŽÍ </t>
  </si>
  <si>
    <t>2122 ODVODY PŘÍSPĚVKOVÝCH ORGANIZACÍ</t>
  </si>
  <si>
    <t>3111-Mateřské školy</t>
  </si>
  <si>
    <t>PO MŠ - nařízené odvody</t>
  </si>
  <si>
    <t>CELKEM 3111</t>
  </si>
  <si>
    <t>3113-Základní školy</t>
  </si>
  <si>
    <t>PO ZŠ - nařízené odvody</t>
  </si>
  <si>
    <t>CELKEM 3113</t>
  </si>
  <si>
    <t>3117-První stupeň základních škol</t>
  </si>
  <si>
    <t>PO speciální  ZŠ (Droždín) - nařízené odvody</t>
  </si>
  <si>
    <t>CELKEM 3117</t>
  </si>
  <si>
    <t>3311-Divadelní činnost</t>
  </si>
  <si>
    <t>Moravské divadlo</t>
  </si>
  <si>
    <t>3312-Hudební činnost</t>
  </si>
  <si>
    <t>3314-Činnosti knihovnické</t>
  </si>
  <si>
    <t>3632-Pohřebnictví</t>
  </si>
  <si>
    <t>Hřbitovy města Olomouce</t>
  </si>
  <si>
    <t>3741-Ochrana druhů a stanovišť</t>
  </si>
  <si>
    <t>Zoologická zahrada Olomouc</t>
  </si>
  <si>
    <t>CELKEM 2122 ODVODY PŘÍSPĚVKOVÝCH ORGANIZACÍ</t>
  </si>
  <si>
    <t>2141 PŘÍJMY Z ÚROKŮ</t>
  </si>
  <si>
    <t>2321-Odvádění a čistění odpadních vod a nakládání s kaly</t>
  </si>
  <si>
    <t>2141-Příjmy z úroků (část)</t>
  </si>
  <si>
    <t>3611-Podpora individuální bytové výstavby</t>
  </si>
  <si>
    <t>FRB klasika - úroky z plateb klienta (úvěr=jistina+úrok)</t>
  </si>
  <si>
    <t>6310-Obecné příjmy a výdaje z finančních operací</t>
  </si>
  <si>
    <t>v rozpočtu sumární položka</t>
  </si>
  <si>
    <t>Aquapark - příjmy z úroků</t>
  </si>
  <si>
    <t>CELKEM 2141 PŘÍJMY Z ÚROKŮ</t>
  </si>
  <si>
    <t>2142 PŘÍJMY Z PODÍLŮ NA ZISKU A DIVIDEND</t>
  </si>
  <si>
    <t>2142-Příjmy z podílů na zisku a dividend</t>
  </si>
  <si>
    <t>příjmy z podílů na zisku a dividend</t>
  </si>
  <si>
    <t>CELKEM 2142 PŘÍJMY Z PODÍLŮ NA ZISKU A DIVIDEND</t>
  </si>
  <si>
    <t>2143 REALIZOVANÉ KURZOVÉ ZISKY</t>
  </si>
  <si>
    <t>2143-Kursové rozdíly v příjmech</t>
  </si>
  <si>
    <t>za celý MMOl</t>
  </si>
  <si>
    <t>CELKEM 2143 REALIZOVANÉ KURZOVÉ ZISKY</t>
  </si>
  <si>
    <t xml:space="preserve">2212 PŘIJATÉ SANKČNÍ PLATBY  </t>
  </si>
  <si>
    <t>2223-Bezpečnost silničního provozu</t>
  </si>
  <si>
    <t>2212-Sankční platby přijaté od jiných subjektů</t>
  </si>
  <si>
    <t>org. 8 pokuty AŘMV</t>
  </si>
  <si>
    <t>5311-Bezpečnost a veřejný pořádek</t>
  </si>
  <si>
    <t>org. 80 pokuty Městská policie</t>
  </si>
  <si>
    <t>3769-Ostatní správa v ochraně životního prostředí</t>
  </si>
  <si>
    <t>2169-Ostatní správa v průmyslu, stavebnictví, obchodu a službách</t>
  </si>
  <si>
    <t>3636-Územní rozvoj</t>
  </si>
  <si>
    <t>org. 42 pokuty odbor ochrany</t>
  </si>
  <si>
    <t>org. 14 pokuty odbor školství</t>
  </si>
  <si>
    <t>org. 155 pokuty odbor sociálních věcí - sociálně-právní ochrana dětí</t>
  </si>
  <si>
    <t>pokuty odbor památkové péče</t>
  </si>
  <si>
    <t xml:space="preserve">CELKEM 2212 PŘIJATÉ SANKČNÍ PLATBY  </t>
  </si>
  <si>
    <t xml:space="preserve">2222 OSTATNÍ PŘÍJMY Z FV PŘEDCHOZÍCH LET OD JINÝCH VEŘEJNÝCH ROZPOČTŮ  </t>
  </si>
  <si>
    <t>6402-Finanční vypořádání minulých let</t>
  </si>
  <si>
    <t>2222-Ostatní příjmy z finančního vypořádání předchozích let od jiných veřejných rozpočtů</t>
  </si>
  <si>
    <t xml:space="preserve">doplatky dotací z  r. 2014 - volby: Evrop. parlament 1.720.106,81 Kč; komunální 2.786.137,33 Kč </t>
  </si>
  <si>
    <t xml:space="preserve">CELKEM 2222 OSTATNÍ PŘÍJMY Z FV PŘEDCHOZÍCH LET OD JINÝCH VEŘEJNÝCH ROZPOČTŮ  </t>
  </si>
  <si>
    <t xml:space="preserve">2229 OSTATNÍ PŘIJATÉ VRATKY TRANSFERŮ  </t>
  </si>
  <si>
    <t>2229-Ostatní přijaté vratky transferů</t>
  </si>
  <si>
    <t>4199-Ostatní dávky povahy sociálního zabezpečení jinde nezařazené</t>
  </si>
  <si>
    <t>vratky sociálních dávek</t>
  </si>
  <si>
    <t xml:space="preserve">CELKEM 2229 OSTATNÍ PŘIJATÉ VRATKY TRANSFERŮ  </t>
  </si>
  <si>
    <t>2310 PŘÍJMY Z PRODEJE KRÁTKODOBÉHO A DROBNÉHO DLOUHODOBÉHO MAJETKU</t>
  </si>
  <si>
    <t>2310-Příjmy z prodeje krátkodobého a drobného dlouhodobého majetku</t>
  </si>
  <si>
    <t>odbory MMOl (např. kovový odpad - šrot, prodej nepotřebného DHM  atd.)</t>
  </si>
  <si>
    <t>CELKEM 2310 PŘÍJMY Z PRODEJE KRÁTKODOBÉHO A DROBNÉHO DLOUHODOBÉHO MAJETKU</t>
  </si>
  <si>
    <t>2321 PŘIJATÉ NEINVESTIČNÍ DARY</t>
  </si>
  <si>
    <t>2321-Přijaté neinvestiční dary</t>
  </si>
  <si>
    <t>přijaté neinvestiční dary - pro celý MMOl jeden obecný prvek</t>
  </si>
  <si>
    <t>CELKEM 2321 PŘIJATÉ NEINVESTIČNÍ DARY</t>
  </si>
  <si>
    <t>2322 PŘIJATÉ POJISTNÉ NÁHRADY</t>
  </si>
  <si>
    <t>2322-Přijaté pojistné náhrady</t>
  </si>
  <si>
    <t>odbory MMOl</t>
  </si>
  <si>
    <t>CELKEM 2322 PŘIJATÉ POJISTNÉ NÁHRADY</t>
  </si>
  <si>
    <t>2324 PŘIJATÉ NEKAPITÁLOVÉ PŘÍSPĚVKY A NÁHRADY + EXEKUČNÍ NÁKLADY</t>
  </si>
  <si>
    <t>2221-Provoz veřejné silniční dopravy</t>
  </si>
  <si>
    <t>2324-Přijaté nekapitálové příspěvky a náhrady</t>
  </si>
  <si>
    <t>tržby  obce zóna 71- úhrada Olomoucký kraj (5.287.461,- Kč - od 2015 Smlouva o kompenzaci)</t>
  </si>
  <si>
    <t>CELKEM 2221</t>
  </si>
  <si>
    <t>org. 2490 EUROPE DIRECT - provozní grant , zvláštní účet, fond 23</t>
  </si>
  <si>
    <t>2310-Pitná voda</t>
  </si>
  <si>
    <t>vodoměry</t>
  </si>
  <si>
    <t>3725-Využívání a zneškodňování komunálních odpadů</t>
  </si>
  <si>
    <t>EKO-KOM - provozování systému separovaného sběru</t>
  </si>
  <si>
    <t>vratky záloh za energie, náhrady škod, bonusy RWE</t>
  </si>
  <si>
    <t>EU org. 4960 Koordinace a řízení IPRÚ, fond 43</t>
  </si>
  <si>
    <t>SR org. 4960 Koordinace a řízení IPRÚ, fond 43</t>
  </si>
  <si>
    <t>org  050 odbor stavební - výnosy řízení</t>
  </si>
  <si>
    <t>org. 030 odbor živnostenský - výnosy řízení</t>
  </si>
  <si>
    <t>org. 070 odbor správních činností - přestupkové - výnosy řízení</t>
  </si>
  <si>
    <t>org. 3 odbor stavební - výnosy řízení - odd. pam. péče</t>
  </si>
  <si>
    <t>org. 8 odbor AŘMV - výnosy řízení</t>
  </si>
  <si>
    <t>org. 081 AŘMV - výnosy řízení - přestupky proti zák. pojištění</t>
  </si>
  <si>
    <t>ekonomický odbor - exekuční náklady</t>
  </si>
  <si>
    <t>3900-Ostatní činnosti související se službami pro obyvatelstvo</t>
  </si>
  <si>
    <t>CELKEM 3900</t>
  </si>
  <si>
    <t>náhradní výsadby + následná péče - úhrady dle smluv</t>
  </si>
  <si>
    <t>3299-Ostatní záležitosti vzdělávání</t>
  </si>
  <si>
    <t>UP Olomouc na projekt ERASMUS+, fond 110</t>
  </si>
  <si>
    <t>CELKEM 2324 PŘIJATÉ NEKAPITÁLOVÉ PŘÍSPĚVKY A NÁHRADY + EXEKUČNÍ NÁKLADY</t>
  </si>
  <si>
    <t>2328 NEIDENTIFIKOVANÉ PŘÍJMY</t>
  </si>
  <si>
    <t>2328-Neidentifikované příjmy</t>
  </si>
  <si>
    <t>neidentifikované příjmy - mylné platby MPO</t>
  </si>
  <si>
    <t>6399-Ostatní finanční operace</t>
  </si>
  <si>
    <t>mylné platby</t>
  </si>
  <si>
    <t>CELKEM 2328 NEIDENTIFIKOVANÉ PŘÍJMY</t>
  </si>
  <si>
    <t xml:space="preserve">2329 OSTATNÍ NEDAŇOVÉ PŘÍJMY  </t>
  </si>
  <si>
    <t>2329-Ostatní nedaňové příjmy jinde nezařazené</t>
  </si>
  <si>
    <t xml:space="preserve">MMR ČR - úhrada účelně vynaložených nákladů na soc. pohřby </t>
  </si>
  <si>
    <t>celý MMOl vč. MP - např. náhrada bývalého OKÚ (vymožené výživné...)</t>
  </si>
  <si>
    <t xml:space="preserve">očekávané dotační tituly </t>
  </si>
  <si>
    <t xml:space="preserve">CELKEM 2329 OSTATNÍ NEDAŇOVÉ PŘÍJMY  </t>
  </si>
  <si>
    <t>2460 SPLÁTKY PŮJČENÝCH PROSTŘEDKŮ OD OBYVATELSTVA</t>
  </si>
  <si>
    <t>2460-Splátky půjčených prostředků od obyvatelstva</t>
  </si>
  <si>
    <t>FKSP - splátky od zaměstnanců MMOl do sociálního fondu</t>
  </si>
  <si>
    <t>FRB klasika - splátky půjčených prostředků od obyvatelstva</t>
  </si>
  <si>
    <t>CELKEM 2460 SPLÁTKY PŮJČENÝCH PROSTŘEDKŮ OD OBYVATELSTVA</t>
  </si>
  <si>
    <t>2133 PŘÍJMY Z PRONÁJMU MOVITÝCH VĚCÍ</t>
  </si>
  <si>
    <t>3729-Ostatní nakládání s odpady</t>
  </si>
  <si>
    <t>2133-Příjmy z pronájmu movitých věcí</t>
  </si>
  <si>
    <t>projekt "BRKO" - pronájem vozidla TSMO, a. s., fond 13</t>
  </si>
  <si>
    <t>CELKEM 2133 PŘÍJMY Z PRONÁJMU MOVITÝCH VĚCÍ</t>
  </si>
  <si>
    <t>2412 SPLÁTKY PŮJČENÝCH PROSTŘEDKŮ OD NEFIN. PODNIK. SUBJ. - PRÁV. OSOB</t>
  </si>
  <si>
    <t>2412-Splátky půjčených prostředků od podnikatelských nefinančních subjektů - právnických osob</t>
  </si>
  <si>
    <t>Aquapark - splátka neinv. půjčky z roku 2011</t>
  </si>
  <si>
    <t>CELKEM 2412 SPLÁTKY PŮJČENÝCH PROSTŘEDKŮ OD NEFIN. PODNIK. SUBJ. - PRÁV. OSOB</t>
  </si>
  <si>
    <t>CELKEM NEDAŇOVÉ PŘÍJMY</t>
  </si>
  <si>
    <t>3113-Příjmy z prodeje ostatního hmotného dlouhodobého majetku</t>
  </si>
  <si>
    <t>Městská policie - prodej služebního vozidla</t>
  </si>
  <si>
    <t>3129-Ostatní investiční příjmy jinde nezařazené</t>
  </si>
  <si>
    <t>vratka úhrady věcných břemen za předešlá období (Galerie Šantovka)</t>
  </si>
  <si>
    <t>CELKEM KAPITÁLOVÉ PŘÍJMY</t>
  </si>
  <si>
    <t>PŘIJATÉ TRANSFERY - NEINVESTIČNÍ POL. 41</t>
  </si>
  <si>
    <t>4112-Neinvestiční přijaté transfery ze státního rozpočtu v rámci souhrnného dotačního vztahu</t>
  </si>
  <si>
    <t>výkon státní správy</t>
  </si>
  <si>
    <t>4113-Neinvestiční přijaté transfery ze státních fondů</t>
  </si>
  <si>
    <t>ÚZ 531 90001 SFŽP ČR na projekt "Založení krajinného prvku Holický les", fond 69</t>
  </si>
  <si>
    <t>ÚZ 531 90001 SFŽP ČR na "Obnova vybraných lesních porostů v EVL Království a EVL Litovelské Pomoraví" , fond 101</t>
  </si>
  <si>
    <t>4116-Ostatní neinvestiční přijaté transfery ze státního rozpočtu</t>
  </si>
  <si>
    <t>ÚZ 14336 MV ČR na úhradu čistého nájemného azylantům a rozvoj obce</t>
  </si>
  <si>
    <t>ÚZ 15065 MŽP ČR pro ZOO Olomouc - program "Příspěvek zoologickým zahradám"</t>
  </si>
  <si>
    <t>ÚZ 22005 MPO ČR na činnost jednotných kontaktních míst</t>
  </si>
  <si>
    <t>ÚZ 27003 MD ČR na zajištění kompatibility agend Centrálního informačního systému</t>
  </si>
  <si>
    <t>ÚZ 29004 MZe ČR na výsadbu minim. podílu melior. a zpev. dřevin</t>
  </si>
  <si>
    <t xml:space="preserve">ÚZ 29008 MZe ČR na činnost odborného lesního hospodáře
</t>
  </si>
  <si>
    <t>ÚZ 34054 MK ČR na "Program regenerace MPR a MPZ"</t>
  </si>
  <si>
    <t>ÚZ 34352  MK ČR pro Moravské divadlo a Moravskou filharmonii</t>
  </si>
  <si>
    <t>ÚZ 34070 MK ČR pro MFO na "Koncertní turné MFO"</t>
  </si>
  <si>
    <t>ÚZ 13011 MPSV ČR na výkon činnosti obce s rozšířenou působností v oblasti sociálně právní ochrany dětí</t>
  </si>
  <si>
    <t>ÚZ 13010 MPSV ČR (Úřad práce) na výkon pěstounské péče</t>
  </si>
  <si>
    <t>ÚZ 14018 MV ČR na podporu prevence kriminality</t>
  </si>
  <si>
    <t>ÚZ 365 17003 MMR ČR na projekt "CIS MMOl, II. etapa a vybudování komunik. infrastruktury a digitalizace", zvláštní účet, fond 39</t>
  </si>
  <si>
    <t>ÚZ 605 15008 MŽP ČR na projekt ""TT Nové Sady", fond 33</t>
  </si>
  <si>
    <t>ÚZ 335 13233 MPSV ČR na OP "Podpora standardizace činnosti orgánu soc. právní ochrany dětí MMOl", fond 98</t>
  </si>
  <si>
    <t>ÚZ 331 13233 MPSV ČR na OP "Podpora standardizace činnosti orgánu soc. právní ochrany dětí MMOl", fond 98</t>
  </si>
  <si>
    <t>ÚZ 535 15319 MŽP ČR na projekt "Založení krajinného prvku Holický les", fond 69</t>
  </si>
  <si>
    <t>ÚZ 535 15319 MŽP ČR na projekt "Obnova vybraných lesních porostů v EVL Království a EVL Litovelské Pomoraví", fond 101</t>
  </si>
  <si>
    <t>ÚZ 325 33058 MŠMT ČR  na operační program "Vzdělávání pro konkurenceschopnost" - ZŠ Heyrovského.</t>
  </si>
  <si>
    <t>ÚZ 321 33058 MŠMT ČR  na operační program "Vzdělávání pro konkurenceschopnost" - ZŠ Heyrovského.</t>
  </si>
  <si>
    <t>ÚZ 325 33058 MŠMT ČR  na operační program "Vzdělávání pro konkurenceschopnost" - FZŠ a MŠ Holečkova</t>
  </si>
  <si>
    <t>ÚZ 321 33058 MŠMT ČR  na operační program "Vzdělávání pro konkurenceschopnost" - FZŠ a MŠ Holečkova</t>
  </si>
  <si>
    <t xml:space="preserve">ÚZ 325 33058 MŠMT ČR na operační program "Vzdělávání pro konkurenceschopnost" - ZŠ a MŠ Svatoplukova. </t>
  </si>
  <si>
    <t xml:space="preserve">ÚZ 321 33058 MŠMT ČR na operační program "Vzdělávání pro konkurenceschopnost" - ZŠ a MŠ Svatoplukova. </t>
  </si>
  <si>
    <t xml:space="preserve">ÚZ 325 33058 MŠMT ČR na operační program "Vzdělávání pro konkurenceschopnost" - ZŠ a MŠ Náves Svobody. </t>
  </si>
  <si>
    <t xml:space="preserve">ÚZ 321 33058 MŠMT ČR na operační program "Vzdělávání pro konkurenceschopnost" - ZŠ a MŠ Náves Svobody. </t>
  </si>
  <si>
    <t>ÚZ 325 33058 MŠMT ČR na OP "Vzdělávání pro konkurenceschopnost" - ZŠ a MŠ Demlova</t>
  </si>
  <si>
    <t>ÚZ 321 33058 MŠMT ČR na OP "Vzdělávání pro konkurenceschopnost" - ZŠ a MŠ Demlova</t>
  </si>
  <si>
    <t>ÚZ 325 33058 MŠMT ČR na OP "Vzdělávání pro konkurenceschopnost" - ZŠ Mozartova</t>
  </si>
  <si>
    <t>ÚZ 321 33058 MŠMT ČR na OP "Vzdělávání pro konkurenceschopnost" - ZŠ Mozartova</t>
  </si>
  <si>
    <t>ÚZ 325 33058 MŠMT ČR na OP "Vzdělávání pro konkurenceschopnost" - FZŠ Hálkova</t>
  </si>
  <si>
    <t>ÚZ 321 33058 MŠMT ČR na OP "Vzdělávání pro konkurenceschopnost" - FZŠ Hálkova</t>
  </si>
  <si>
    <t>ÚZ 365 17003 MMR ČR na projekt "Werichova ulice - parkovací místa a přístupový chodník", fond 106.</t>
  </si>
  <si>
    <t>ÚZ 325 33058 MŠMT ČR na OP "Vzdělávání pro konkurenceschopnost" - ZŠ a MŠ Nemilany</t>
  </si>
  <si>
    <t>ÚZ 321 33058 MŠMT ČR na OP "Vzdělávání pro konkurenceschopnost" - ZŠ a MŠ Nemilany.</t>
  </si>
  <si>
    <t>ÚZ 325 33058 MŠMT ČR na OP "Vzdělávání pro konkurenceschopnost" - ZŠ a MŠ Řezníčkova</t>
  </si>
  <si>
    <t>ÚZ 321 33058 MŠMT ČR na OP "Vzdělávání pro konkurenceschopnost" - ZŠ a MŠ Řezníčkova</t>
  </si>
  <si>
    <t>ÚZ 325 33058 MŠMT ČR na operační program "Vzdělávání pro konkurenceschopnost" - FZŠ Tererovo nám.</t>
  </si>
  <si>
    <t>ÚZ 321 33058 MŠMT ČR na operační program "Vzdělávání pro konkurenceschopnost" - FZŠ Tererovo nám.</t>
  </si>
  <si>
    <t xml:space="preserve">ÚZ 325 33058 MŠMT ČR na  "Vzdělávání pro konkurenceschopnost" - FZŠ Dr. Milady Horákové a MŠ Rožňavská </t>
  </si>
  <si>
    <t>ÚZ 321 33058 MŠMT ČR na operační program "Vzdělávání pro konkurenceschopnost" - FZŠ Dr. Milady Horákové a MŠ Rožňavská</t>
  </si>
  <si>
    <t>ÚZ 325 33058 MŠMT ČR na operační program "Vzdělávání pro konkurenceschopnost" - ZŠ Zeyerova</t>
  </si>
  <si>
    <t>ÚZ 321 33058 MŠMT ČR na operační program "Vzdělávání pro konkurenceschopnost" - ZŠ Zeyerova</t>
  </si>
  <si>
    <t>ÚZ 13005 MPSV ČR na projekt "Obec přátelská rodině"</t>
  </si>
  <si>
    <t>ÚZ 325 33058 MŠMT ČR na operační program "Vzdělávání pro konkurenceschopnost" - ZŠ a MŠ Dvorského</t>
  </si>
  <si>
    <t>ÚZ 321 33058 MŠMT ČR na operační program "Vzdělávání pro konkurenceschopnost" - ZŠ a MŠ Dvorského</t>
  </si>
  <si>
    <t>ÚZ 325  33058 MŠMT ČR na operační program "Vzdělávání pro konkurenceschopnost" - ZŠ a MŠ Nedvědova</t>
  </si>
  <si>
    <t>ÚZ 321  33058 MŠMT ČR na operační program "Vzdělávání pro konkurenceschopnost" - ZŠ a MŠ Nedvědova</t>
  </si>
  <si>
    <t>ÚZ 325  33058 MŠMT ČR na operační program "Vzdělávání pro konkurenceschopnost" - ZŠ tř. Spojenců</t>
  </si>
  <si>
    <t>ÚZ 321  33058 MŠMT ČR na operační program "Vzdělávání pro konkurenceschopnost" - ZŠ tř. Spojenců</t>
  </si>
  <si>
    <t>ÚZ 325  33058 MŠMT ČR na operační program "Vzdělávání pro konkurenceschopnost" - ZŠ Komenium</t>
  </si>
  <si>
    <t>ÚZ 321  33058 MŠMT ČR na operační program "Vzdělávání pro konkurenceschopnost" - ZŠ Komenium</t>
  </si>
  <si>
    <t>ÚZ 325  33058 MŠMT ČR na operační program "Vzdělávání pro konkurenceschopnost" - ZŠ Stupkova</t>
  </si>
  <si>
    <t>ÚZ 321  33058 MŠMT ČR na operační program "Vzdělávání pro konkurenceschopnost" - ZŠ Spojenců</t>
  </si>
  <si>
    <t>ÚZ 13015 MPSV ČR na výkon sociální práce</t>
  </si>
  <si>
    <t>ÚZ 22003 MPO ČR na projekt "Analýza vhodnosti metody EPC v objektech města Olomouce", fond 112</t>
  </si>
  <si>
    <t>ÚZ 1045 13013 Úřad práce ČR na OP "Zaměstnanost"</t>
  </si>
  <si>
    <t>ÚZ 1041 13013 Úřad práce ČR na OP "Zaměstnanost"</t>
  </si>
  <si>
    <t>4121-Neinvestiční přijaté transfery od obcí</t>
  </si>
  <si>
    <t>4122-Neinvestiční přijaté transfery od krajů</t>
  </si>
  <si>
    <t>ÚZ 00008 Ol. kraj na věcné vybavení JSDH na rok 2015 - odbor ochrany</t>
  </si>
  <si>
    <t>ÚZ 00200 KÚ pro Moravské divadlo a Moravskou filharmonii (228 tis. Kč)</t>
  </si>
  <si>
    <t>ÚZ 00204 Knihovna města Olomouc - na regionální funkce knihoven</t>
  </si>
  <si>
    <t xml:space="preserve">ÚZ 00213 Moravská filharmonie Olomouc - 550 tis. Kč na festival "Dvořákova Olomouc"; 140 tis. Kč Mezinárodní varhanní festival </t>
  </si>
  <si>
    <t>ÚZ 00501 Olomoucký kraj - projekt EUROPE DIRECT, zvláštní účet, fond 23</t>
  </si>
  <si>
    <t>ÚZ 00512 Olomoucký kraj na projekt "Olomouc v kostce"</t>
  </si>
  <si>
    <t>ÚZ 14004 MV ČR pro JSDH na odb. přípravu, věcný zásah a vybavení</t>
  </si>
  <si>
    <t>ÚZ 321 33030 Olomoucký kraj na projekt "Šance pro integraci soc. znevýhodněných žáků"</t>
  </si>
  <si>
    <t>ÚZ 325 33030 Olomoucký kraj na projekt "Šance pro integraci soc. znevýhodněných žáků"</t>
  </si>
  <si>
    <t>ÚZ 13305 Olomoucký kraj na zajištění sociálních služeb</t>
  </si>
  <si>
    <t>ÚZ 00112 Olomoucký kraj na projekt "Se skřítkem Bublinkou do vodní říše"</t>
  </si>
  <si>
    <t>4123-Neinvestiční přijaté transfery od regionálních rad</t>
  </si>
  <si>
    <t>ÚZ 385 87005 Cyklostezka Hlušovice, fond 58</t>
  </si>
  <si>
    <t>ÚZ 385 87005 ZŠ Rožňavská - sportujeme společně, fond 59</t>
  </si>
  <si>
    <t>ÚZ 385 87005 MŠ Jílová - zprovoznění oddělení, fond 50</t>
  </si>
  <si>
    <t>ÚZ 385 87005 MŠ Svatoplukova 11, fond 56</t>
  </si>
  <si>
    <t>ÚZ 385 87005 Moravská cyklostrasa na území ORP Olomouc, k. ú. Povel, fond 57</t>
  </si>
  <si>
    <t>ÚZ 385 87005 Dolní náměstí - rekonstrukce, fond 45</t>
  </si>
  <si>
    <t>ÚZ 385 87005 ZŠ Spojenců - hřiště, fond 90</t>
  </si>
  <si>
    <t>ÚZ 385 87005 MŠ Zeyerova - suterén</t>
  </si>
  <si>
    <t>ÚZ 385 87005 ZŠ Nemilany - společně do školy, zvláštní účet, fond 89</t>
  </si>
  <si>
    <t>ÚZ 385 87505 Jantarová stezka 2. část, fond 62</t>
  </si>
  <si>
    <t>ÚZ 385 87005 ZŠ Nedvědova - hřiště, fond 103</t>
  </si>
  <si>
    <t>ÚZ 385 87005 Bikepark Olomouc, fond 51</t>
  </si>
  <si>
    <t>ÚZ 385 87005 Dostavba areálu VFO - pavilon A2, fond 52</t>
  </si>
  <si>
    <t>6330-Převody vlastním fondům v rozpočtech územní úrovně</t>
  </si>
  <si>
    <t>CELKEM PŘIJATÉ TRANSFERY - NEINVESTIČNÍ POL. 41</t>
  </si>
  <si>
    <t>PŘIJATÉ TRANSFERY - INVESTIČNÍ POL. 42</t>
  </si>
  <si>
    <t>4216-Ostatní investiční přijaté transfery ze státního rozpočtu</t>
  </si>
  <si>
    <t>ÚZ 605 15945 MŽP ČR na projekt ""TT Nové Sady", fond 33</t>
  </si>
  <si>
    <t>ÚZ 365 17871 MMR ČR na projekt "Centrální informační systém MMOl, II. etapa a vybudování komunikační infr. a dig.", fond 39</t>
  </si>
  <si>
    <t>ÚZ 545 15839 MŽP ČR na projekt "Překladiště Chválkovice", fond 100</t>
  </si>
  <si>
    <t>ÚZ 365 17871 MMR ČR na projekt "Werichova ulice - parkovací místa a přístupový chodník", fond 106.</t>
  </si>
  <si>
    <t>ÚZ 14943 MV ČR na PPK "Bezpečnostní kamery v podchodech pro chodce"</t>
  </si>
  <si>
    <t>4222-Investiční přijaté transfery od krajů</t>
  </si>
  <si>
    <t>ÚZ 00605 Olomoucký kraj na projekt "Jílová, smíšená stezka", fond 111</t>
  </si>
  <si>
    <t>4223-Investiční přijaté transfery od regionálních rad</t>
  </si>
  <si>
    <t>ÚZ 385 87505 Cyklostezka Hlušovice, fond 58</t>
  </si>
  <si>
    <t>ÚZ 385 87505 ZŠ Rožňavská - sportujeme společně, fond 59</t>
  </si>
  <si>
    <t>ÚZ 385 87505 MŠ Jílová - zprovoznění oddělení, fond 50</t>
  </si>
  <si>
    <t>ÚZ 385 87505 MŠ Svatoplukova 11</t>
  </si>
  <si>
    <t>ÚZ 385 87505 MŠ Michalské stomořadí, fond 88</t>
  </si>
  <si>
    <t>ÚZ 385 87505 Moravská cyklostrasa na území ORP Olomouc, k. ú. Povel, fond 57</t>
  </si>
  <si>
    <t>ÚZ 385 87505 ZŠ Svatoplukova 11 - venkovní hřiště, fond 67</t>
  </si>
  <si>
    <t>ÚZ 385 87505 Dolní náměstí - rekonstrukce, fond 45</t>
  </si>
  <si>
    <t>ÚZ 385 87505 ZŠ Svatoplukova 11 - tělocvična, fond 70</t>
  </si>
  <si>
    <t>ÚZ 385 87505 Rekonstrukce a oprava podchodu ul. Foerstrova, fond 81</t>
  </si>
  <si>
    <t>ÚZ 385 87505 ZŠ Spojenců - hřiště, fond 90</t>
  </si>
  <si>
    <t>ÚZ 385 87505 ZŠ Nemilany - Společně do školy, zvláštní účet, fond 89</t>
  </si>
  <si>
    <t>ÚZ 385 87505 MŠ Zeyerova - suterén, fond 71</t>
  </si>
  <si>
    <t>ÚZ 385 87505 FZŠ a MŠ Holečkova - Centrum volnočasových aktivit</t>
  </si>
  <si>
    <t>ÚZ 385 87505 Za školou, Linderova - rekonstrukce kominikace a IS, fond 97</t>
  </si>
  <si>
    <t>ÚZ 385 87505 Povel - Jižní spojka, fond 105</t>
  </si>
  <si>
    <t>ÚZ 385 87505 Příjezdová komunikace a parkoviště Výstaviště Flora Olomouc, fond 53</t>
  </si>
  <si>
    <t>ÚZ 385 87505 Dostavba areálu VFO - pavilon A2, fond 52</t>
  </si>
  <si>
    <t>ÚZ 385 87505 ZŠ Nedvědova - hřiště, fond 103</t>
  </si>
  <si>
    <t>ÚZ 385 87505 Bikepark Olomouc, fond 51</t>
  </si>
  <si>
    <t>CELKEM PŘIJATÉ TRANSFERY - INVESTIČNÍ POL. 42</t>
  </si>
  <si>
    <t>PŘIJATÉ TRANSFERY - PŘEVODY Z VLASTNÍCH FONDŮ HČ POL. 4131</t>
  </si>
  <si>
    <t>4131-Převody z vlastních fondů hospodářské (podnikatelské) činnosti</t>
  </si>
  <si>
    <t>CELKEM PŘIJATÉ TRANSFERY - PŘEVODY Z VLASTNÍCH FONDŮ HČ POL. 4131</t>
  </si>
  <si>
    <t>CELKEM PŘÍJATÉ TRANSFERY</t>
  </si>
  <si>
    <t>5169-Nákup ostatních služeb</t>
  </si>
  <si>
    <t>6112-Zastupitelstva obcí</t>
  </si>
  <si>
    <t>5499-Ostatní neinvestiční transfery obyvatelstvu</t>
  </si>
  <si>
    <t>CELKEM 6112</t>
  </si>
  <si>
    <t>5175-Pohoštění</t>
  </si>
  <si>
    <t>5194-Věcné dary</t>
  </si>
  <si>
    <t xml:space="preserve">sociální výpomoc zaměstnancům </t>
  </si>
  <si>
    <t>5137-Drobný hmotný dlouhodobý majetek</t>
  </si>
  <si>
    <t>5494-Neinvestiční transfery obyvatelstvu nemající charakter daru</t>
  </si>
  <si>
    <t>ceny a odměny v soutěžích</t>
  </si>
  <si>
    <t>CELKEM FOND - SOCIÁLNÍ MMOL</t>
  </si>
  <si>
    <t>5163-Služby peněžních ústavů</t>
  </si>
  <si>
    <t>5164-Nájemné</t>
  </si>
  <si>
    <t>CELKEM FOND - SOCIÁLNÍ MP</t>
  </si>
  <si>
    <t>3399-Ostatní záležitosti kultury, církví a sdělovacích prostředků</t>
  </si>
  <si>
    <t>CELKEM 3399</t>
  </si>
  <si>
    <t>5901-Nespecifikované rezervy</t>
  </si>
  <si>
    <t>CELKEM ODBOR KANCELÁŘ PRIMÁTORA</t>
  </si>
  <si>
    <t>2212-Silnice</t>
  </si>
  <si>
    <t>CELKEM 2212</t>
  </si>
  <si>
    <t>2219-Ostatní záležitosti pozemních komunikací</t>
  </si>
  <si>
    <t>2271-Ostatní dráhy</t>
  </si>
  <si>
    <t>3429-Ostatní zájmová činnost a rekreace</t>
  </si>
  <si>
    <t>CELKEM 3429</t>
  </si>
  <si>
    <t>Překládací stanice odpadu, fond 100</t>
  </si>
  <si>
    <t>3745-Péče o vzhled obcí a veřejnou zeleň</t>
  </si>
  <si>
    <t>CELKEM 3745</t>
  </si>
  <si>
    <t>5171-Opravy a udržování</t>
  </si>
  <si>
    <t>3329-Ostatní záležitosti ochrany památek a péče o kulturní dědictví</t>
  </si>
  <si>
    <t>3635-Územní plánování</t>
  </si>
  <si>
    <t>CELKEM ODBOR INVESTIC</t>
  </si>
  <si>
    <t>CELKEM ODBOR KONCEPCE A ROZVOJE</t>
  </si>
  <si>
    <t>CELKEM ODBOR DOPRAVY</t>
  </si>
  <si>
    <t>odbor ekonomický</t>
  </si>
  <si>
    <t>3322-Zachování a obnova kulturních památek</t>
  </si>
  <si>
    <t>6173-Místní referendum</t>
  </si>
  <si>
    <t>referendum</t>
  </si>
  <si>
    <t>CELKEM 6173</t>
  </si>
  <si>
    <t>ÚZ 13011 MPSV ČR sociálně právní ochrana dětí</t>
  </si>
  <si>
    <t>ÚZ 22005 MPO ČR na výkon činnosti jednotných kontaktních míst</t>
  </si>
  <si>
    <t>3639-Komunální služby a územní rozvoj jinde nezařazené</t>
  </si>
  <si>
    <t>3419-Ostatní tělovýchovná činnost</t>
  </si>
  <si>
    <t>CELKEM 3419</t>
  </si>
  <si>
    <t>org. 2490 Europe Direct, fond 23</t>
  </si>
  <si>
    <t>2143-Cestovní ruch</t>
  </si>
  <si>
    <t>CELKEM 2143</t>
  </si>
  <si>
    <t>CELKEM ODBOR VNĚJŠÍCH VZTAHŮ A INFORMACÍ</t>
  </si>
  <si>
    <t>CELKEM ODBOR ŠKOLSTVÍ</t>
  </si>
  <si>
    <t>odbor sociálních věcí</t>
  </si>
  <si>
    <t>4342-Sociální péče a pomoc přistěhovalcům a vybraným etnikům</t>
  </si>
  <si>
    <t>4329-Ostatní sociální péče a pomoc dětem a mládeži</t>
  </si>
  <si>
    <t>ÚZ 13305 Domov pro matky s dětmi Sokolská</t>
  </si>
  <si>
    <t>ÚZ 13010 MPSV ČR na výkon pěstounské péče</t>
  </si>
  <si>
    <t>4379-Ostatní služby a činnosti v oblasti sociální prevence</t>
  </si>
  <si>
    <t>4375-Nízkoprahová zařízení pro děti a mládež</t>
  </si>
  <si>
    <t>CELKEM ODBOR ŽIVOTNÍHO PROSTŘEDÍ</t>
  </si>
  <si>
    <t>3326-Pořízení, zachování a obnova hodnot místního kulturního, národního a historického povědomí</t>
  </si>
  <si>
    <t>5213-Neinvestiční transfery nefinančním podnikatelským subjektům-právnickým osobám</t>
  </si>
  <si>
    <t>5299-Ostatní záležitosti civilní připravenosti na krizové stavy</t>
  </si>
  <si>
    <t>5512-Požární ochrana - dobrovolná část</t>
  </si>
  <si>
    <t>CELKEM ODBOR OCHRANY</t>
  </si>
  <si>
    <t>CELKEM ODBOR EVROPSKÝCH PROJEKTŮ</t>
  </si>
  <si>
    <t xml:space="preserve">NEINV. PŘÍSP. MŠ A ZŠ - PŘÍSPĚVKOVÉ ORGANIZACE </t>
  </si>
  <si>
    <t>5331-Neinvestiční příspěvky zřízeným příspěvkovým organizacím</t>
  </si>
  <si>
    <t>org. 1290 neinv. přísp. MŠ Jílová</t>
  </si>
  <si>
    <t>org. 1300 neinv. přísp. MŠ Škrétova</t>
  </si>
  <si>
    <t>org. 1310 neinv. přísp. MŠ Helsinská</t>
  </si>
  <si>
    <t>org. 1440 neinv. přísp. MŠ Nálepky</t>
  </si>
  <si>
    <t>org. 1450 neinv. přísp. MŠ Žižkovo nám.</t>
  </si>
  <si>
    <t>org. 1460 neinv. přísp. MŠ I. Herrmanna</t>
  </si>
  <si>
    <t>org. 1480 neinv. přísp. MŠ Wolkerova</t>
  </si>
  <si>
    <t>org. 1500 neinv. přísp. MŠ Dělnická</t>
  </si>
  <si>
    <t>org. 1520 neinv. přísp. MŠ Michalské strom.</t>
  </si>
  <si>
    <t xml:space="preserve">org. 1530 neinv. přísp. MŠ Mozartova 6 </t>
  </si>
  <si>
    <t>org. 1540 neinv. přísp. MŠ Zeyerova</t>
  </si>
  <si>
    <t xml:space="preserve">org. 1550 neinv. přísp. MŠ Rooseveltova </t>
  </si>
  <si>
    <t>org. 1200 neinv. přísp. ZŠ Heyrovského</t>
  </si>
  <si>
    <t>org. 1210 neinv. přísp. ZŠ Zeyerova</t>
  </si>
  <si>
    <t>org. 1220 neinv. přísp. ZŠ Stupkova</t>
  </si>
  <si>
    <t xml:space="preserve">org. 1230 neinv. přísp. ZŠ a MŠ Řezníčkova </t>
  </si>
  <si>
    <t>org. 1240 neinv. přísp. ZŠ tř. Spojenců</t>
  </si>
  <si>
    <t xml:space="preserve">org. 1250 neinv. přísp. ZŠ a MŠ Demlova </t>
  </si>
  <si>
    <t>org. 1260 neinv. přísp. ZŠ a MŠ Holice</t>
  </si>
  <si>
    <t>org. 1270 neinv. přísp. ZŠ Mozartova</t>
  </si>
  <si>
    <t>org. 1280 neinv. přísp. ZŠ a MŠ Nedvědova</t>
  </si>
  <si>
    <t>org. 1320 neinv. přísp. FZŠ Tererovo nám.</t>
  </si>
  <si>
    <t>org. 1330 neinv. přísp. FZŠ a MŠ Rožňavská (Dr. Milady Horákové)</t>
  </si>
  <si>
    <t>org. 1340 neinv. přísp. FZŠ a MŠ Holečkova</t>
  </si>
  <si>
    <t>org. 1350 neinv. přísp. ZŠ 8. května</t>
  </si>
  <si>
    <t xml:space="preserve">org. 1360 neinv. přísp. FZŠ Hálkova </t>
  </si>
  <si>
    <t xml:space="preserve">org. 1370 neinv. přísp. ZŠ a MŠ Svatoplukova </t>
  </si>
  <si>
    <t>org. 1380 neinv. přísp. ZŠ a MŠ Sv. Kopeček (Dvorského)</t>
  </si>
  <si>
    <t>org. 1410 neinv. přísp. ZŠ a MŠ Nemilany</t>
  </si>
  <si>
    <t>org. 1420 neinv. přísp. ZŠ a MŠ Gorkého</t>
  </si>
  <si>
    <t>org. 1400 neinv. přísp. ZŠ Droždín</t>
  </si>
  <si>
    <t xml:space="preserve">CELKEM PŘÍSPĚVKOVÉ ORGANIZACE - ODBOR ŠKOLSTVÍ </t>
  </si>
  <si>
    <t>ODBOR KANCELÁŘ PRIMÁTORA</t>
  </si>
  <si>
    <t>org. 300 malé projekty - v průběhu roku převod na odbory</t>
  </si>
  <si>
    <t>5223-Neinvestiční transfery církvím a náboženským společnostem</t>
  </si>
  <si>
    <t>ODBOR KONCEPCE A ROZVOJE</t>
  </si>
  <si>
    <t>5212-Neinvestiční transfery nefinančním podnikatelským subjektům-fyzickým osobám</t>
  </si>
  <si>
    <t>5225-Neinvestiční transfery společenstvím vlastníků jednotek</t>
  </si>
  <si>
    <t>ODBOR PAMÁTKOVÉ PÉČE</t>
  </si>
  <si>
    <t>ÚZ 34054 MK ČR na "Program regenerace MPR  a MPZ"</t>
  </si>
  <si>
    <t>CELKEM ODBOR PAMÁTKOVÉ PÉČE</t>
  </si>
  <si>
    <t>ODBOR VNĚJŠÍCH VZTAHŮ A INFORMACÍ</t>
  </si>
  <si>
    <t>3313-Filmová tvorba, distribuce, kina a shromažďování audiovizuálních archiválií</t>
  </si>
  <si>
    <t>Kino Metropol  (DCI Kino) - provozní náklady</t>
  </si>
  <si>
    <t>CELKEM 3313</t>
  </si>
  <si>
    <t>5221-Neinvestiční transfery obecně prospěšným společnostem</t>
  </si>
  <si>
    <t xml:space="preserve">L. Gašparovič, Agentura Galia - Maršál Radecký atd. </t>
  </si>
  <si>
    <t>U-klub - L. Friedl - provozní náklady</t>
  </si>
  <si>
    <t>Tomáš Hanzlík - Baroko</t>
  </si>
  <si>
    <t xml:space="preserve">FESTPRO s.r.o. - Pivní festival, Majáles </t>
  </si>
  <si>
    <t>Friendly &amp; Loyal s. r. o. - Colores Flamencos - mezinárodní festival flamenca a španělské kultury</t>
  </si>
  <si>
    <t>5222-Neinvestiční transfery spolkům</t>
  </si>
  <si>
    <t>FESTA MUSICALE Olomouc - Svátky písní atd.</t>
  </si>
  <si>
    <t>Konfederace politických vězňů</t>
  </si>
  <si>
    <t>Divadlo Tramtárie - provozní náklady</t>
  </si>
  <si>
    <t>Spolek přátel olomouckého jazzu - Jazz TIBET CLUB (provozní náklady)</t>
  </si>
  <si>
    <t>Baletní studio při MDO - baletní dny</t>
  </si>
  <si>
    <t>Moravská filharmonie - 405 tis. Kč Dvořákova Olomouc, 135 tis. Kč Mezinárodní varhanní festival</t>
  </si>
  <si>
    <t>5332-Neinvestiční transfery vysokým školám</t>
  </si>
  <si>
    <t>UP Olomouc - Akademia film Olomouc</t>
  </si>
  <si>
    <t>Římskokatolická farnost - Sv. Kopeček u Olomouce</t>
  </si>
  <si>
    <t xml:space="preserve">TyfloCentrum Olomouc, o.p.s. </t>
  </si>
  <si>
    <t>Divadlo Konvikt (od r. 2014 nově DW7) - 1.200 tis. Kč Divadelní FLORA, provozní náklady 180 tis. Kč</t>
  </si>
  <si>
    <t>Musica Viva - Festival duchovní hudby</t>
  </si>
  <si>
    <t>NB TRADE, s.r.o. - Bounty rock cafe club - 250 tis. Kč provozní náklady, 500 tis. Kč Olomoucké kulturní prázdniny</t>
  </si>
  <si>
    <t>Agentura Lafayette</t>
  </si>
  <si>
    <t>Burian a Tichák, s.r.o.</t>
  </si>
  <si>
    <t xml:space="preserve">Detour Productions </t>
  </si>
  <si>
    <t>Hýřivý spolek</t>
  </si>
  <si>
    <t>Ansámbl OZ, Divadlo Mazec z.s.</t>
  </si>
  <si>
    <t>Galerie Anděl - Ivana Šmídová</t>
  </si>
  <si>
    <t xml:space="preserve">Hanácká hratva </t>
  </si>
  <si>
    <t>Hudebně-dramatické studio při Moravském divadle Ol.</t>
  </si>
  <si>
    <t>Hudební institut</t>
  </si>
  <si>
    <t>Komorní pěvecký spolek Dvořák</t>
  </si>
  <si>
    <t>METAL  s tebou</t>
  </si>
  <si>
    <t>Mgr. Radmila Kašparová - DANAL nakladatelství dětské a nauč. literatury</t>
  </si>
  <si>
    <t>Mgr. Kamil Koula</t>
  </si>
  <si>
    <t>Muzejní a vlastivědná společnost v Brně</t>
  </si>
  <si>
    <t>Oblastní unie neslyšících</t>
  </si>
  <si>
    <t>OL LOVE</t>
  </si>
  <si>
    <t>P-CENTRUM</t>
  </si>
  <si>
    <t>Pro Arte21</t>
  </si>
  <si>
    <t xml:space="preserve">Galerie Mona Lisa  </t>
  </si>
  <si>
    <t>Sdružení D</t>
  </si>
  <si>
    <t>Sociální služby pro seniory Olomouc</t>
  </si>
  <si>
    <t>Společnost přátel vesnice a malého města</t>
  </si>
  <si>
    <t>STŘED NA OKRAJI</t>
  </si>
  <si>
    <t>Univerzitní knihkupectví s.r.o.</t>
  </si>
  <si>
    <t>Vladimír Foret</t>
  </si>
  <si>
    <t xml:space="preserve">Ensemble Damian </t>
  </si>
  <si>
    <t>Galerie Caesar</t>
  </si>
  <si>
    <t xml:space="preserve">Jan Hlavsa </t>
  </si>
  <si>
    <t>MusicOlomouc</t>
  </si>
  <si>
    <t xml:space="preserve">Folklorum </t>
  </si>
  <si>
    <t>PhDr. Miloslav Čermák, CSc.</t>
  </si>
  <si>
    <t>SPOLU Olomouc</t>
  </si>
  <si>
    <t>5339-Neinvestiční transfery cizím příspěvkovým organizacím</t>
  </si>
  <si>
    <t>Základní umělecká škola (Žerotín)</t>
  </si>
  <si>
    <t>Jiří Klimeš - Campanella, Žerotín (provozní náklady)</t>
  </si>
  <si>
    <t>Unie výtvarných umělců Olomoucka (UVUO)</t>
  </si>
  <si>
    <t>Olomoucká vinná</t>
  </si>
  <si>
    <t>Clubbing Production, s.r.o. - S cube (Vosátka Miroslav Ing.)</t>
  </si>
  <si>
    <t xml:space="preserve">Dechová kapela Věrovanka </t>
  </si>
  <si>
    <t>Muzeum Olomoucké pevnosti</t>
  </si>
  <si>
    <t>Charita Olomouc</t>
  </si>
  <si>
    <t>Ing. Josef Lébr - Kašpárkova říše (provozní náklady)</t>
  </si>
  <si>
    <t>Muzeum umění Olomouc, s. p. o. - 4 100 tis. Kč smlouva, 200 tis. Kč projekt Aenigma</t>
  </si>
  <si>
    <t>Neziskové sdružení PRIMAVESI</t>
  </si>
  <si>
    <t xml:space="preserve">PETARDA PRODUCTION, a. s. </t>
  </si>
  <si>
    <t xml:space="preserve">Pampaedie - škola zájmového vzdělávání </t>
  </si>
  <si>
    <t>Pastiche Filmz - provozní náklady</t>
  </si>
  <si>
    <t>Spolek pro komorní hudbu při MFO</t>
  </si>
  <si>
    <t>Stopy paměti (provozní náklady)</t>
  </si>
  <si>
    <t>Bc. Petra Kučerová, f.o.</t>
  </si>
  <si>
    <t>Dětský domov a Školní jídelna, U Sportovní haly, Olomouc</t>
  </si>
  <si>
    <t>Pavel Zatloukal - Olomoucká architektura 1815 - 1915</t>
  </si>
  <si>
    <t>Milan Ryšavý</t>
  </si>
  <si>
    <t>Dům dětí a mládeže Olomouc, přísp. org. Ol. kraje</t>
  </si>
  <si>
    <t>Člověk v tísni, o.p.s.</t>
  </si>
  <si>
    <t xml:space="preserve">František Machala, f.o. </t>
  </si>
  <si>
    <t xml:space="preserve">Jiří Hastík, f.o. </t>
  </si>
  <si>
    <t xml:space="preserve">Tomáš Junker, f.o. </t>
  </si>
  <si>
    <t xml:space="preserve">Lukáš Mareček, f.o. </t>
  </si>
  <si>
    <t xml:space="preserve">Mgr. Robert Balog, Art.D., f.o. </t>
  </si>
  <si>
    <t xml:space="preserve">Moravský senior, z.s. </t>
  </si>
  <si>
    <t>Musica Florea</t>
  </si>
  <si>
    <t>Nela Klajbanová, f.o.</t>
  </si>
  <si>
    <t xml:space="preserve">Otakar Vystrčil, f.o. </t>
  </si>
  <si>
    <t xml:space="preserve">Pavel Hogel, f.o. </t>
  </si>
  <si>
    <t xml:space="preserve">Vladimír Žůrek - Stupkovo kvarteto, f.o. </t>
  </si>
  <si>
    <t>Středisko rané péče SPRP, U Botanické zahr.,Regionální centrum</t>
  </si>
  <si>
    <t>5229-Ostatní neinvestiční transfery neziskovým a podobným organizacím</t>
  </si>
  <si>
    <t>Agrární komora v Přerově</t>
  </si>
  <si>
    <t>DHK Zora Olomouc - házená žen</t>
  </si>
  <si>
    <t>GEMO SPORT a. s. - příspěvek na ITS Cup  - tenisový turnaj</t>
  </si>
  <si>
    <t>1. NTC Olomouc</t>
  </si>
  <si>
    <t xml:space="preserve">Hanácký paraklub </t>
  </si>
  <si>
    <t>HCO - mládež</t>
  </si>
  <si>
    <t xml:space="preserve">HCO, s.r.o. - vrcholový sport </t>
  </si>
  <si>
    <t>1. HFK Olomouc (Holický fotbalový klub Olomouc)</t>
  </si>
  <si>
    <t>Tempo team Prague, s.r.o. - olomoucký 1/2 maraton</t>
  </si>
  <si>
    <t>RS ČSTV - vyhlašování sportovců</t>
  </si>
  <si>
    <t>Tenis Centrum Olomouc s.r.o.</t>
  </si>
  <si>
    <t>Český kynologický svaz, Černovír</t>
  </si>
  <si>
    <t>Malý fotbal Olomouc</t>
  </si>
  <si>
    <t>Lanové centrum Proud - zkvalitnění a obnova materiálního zabezpečení lanové centra</t>
  </si>
  <si>
    <t xml:space="preserve">APA VČAS </t>
  </si>
  <si>
    <t>Armádní šachový klub Domu armády Olomouc</t>
  </si>
  <si>
    <t>Atletické přípravky Olomouc</t>
  </si>
  <si>
    <t>Bedmintonový klub Omega Olomouc</t>
  </si>
  <si>
    <t>Basketbalový klub Olomouc</t>
  </si>
  <si>
    <t>BIKE TEAM Kola Kaňkovský</t>
  </si>
  <si>
    <t>BILLARD CLUB Olomouc</t>
  </si>
  <si>
    <t>Centrum individuálních sportů kraje Olomouckého</t>
  </si>
  <si>
    <t>Club karate Olomouc</t>
  </si>
  <si>
    <t>Cyklo team KOLARNA</t>
  </si>
  <si>
    <t>Český radioklub - Hanácký RADIOKLUB OK2KYJ</t>
  </si>
  <si>
    <t>Dům dětí a mládeže Olomouc</t>
  </si>
  <si>
    <t>Fotbal budoucnosti</t>
  </si>
  <si>
    <t>Gymnastický klub mládeže Olomouc</t>
  </si>
  <si>
    <t>IHC EAGLES OLOMOUC</t>
  </si>
  <si>
    <t>In-line klub</t>
  </si>
  <si>
    <t>Klub horolezců Olomouc</t>
  </si>
  <si>
    <t>Klub lyžařů LOKO Olomouc</t>
  </si>
  <si>
    <t xml:space="preserve">Lyžařský klub Olomouc </t>
  </si>
  <si>
    <t>FDF team Olomouc</t>
  </si>
  <si>
    <t>RBSD - výuka sebeobrany, bojových a atletických disciplín</t>
  </si>
  <si>
    <t>Odbor ČASPV RADOST</t>
  </si>
  <si>
    <t>Okresní fotbalový svaz Olomouc</t>
  </si>
  <si>
    <t>RCSPV Olomouc (Regionální centrum Sport Pro Všechny)</t>
  </si>
  <si>
    <t>SHM - sdružení hokejbalových mužstev - oblast Olomouc</t>
  </si>
  <si>
    <t>Ski klub Lokomotiva Olomouc</t>
  </si>
  <si>
    <t>Ski Team Olomouc</t>
  </si>
  <si>
    <t>SMASH GYM KICKBOX</t>
  </si>
  <si>
    <t>Sokolská župa Olomoucká - Smrčkova</t>
  </si>
  <si>
    <t>Sportovní centrum mládeže v orientačním běhu Hanácké oblasti</t>
  </si>
  <si>
    <t xml:space="preserve">Sportovní fotbalový klub Nedvězí </t>
  </si>
  <si>
    <t>Sportovní klub Droždín</t>
  </si>
  <si>
    <t>Sportovní klub Lošov</t>
  </si>
  <si>
    <t>Sportovní klub RELAX Olomouc</t>
  </si>
  <si>
    <t xml:space="preserve">Sportovní klub Taekwondo Scorpions Olomouc </t>
  </si>
  <si>
    <t>Sportovní klub tělesně postižených sportovců Olomouc</t>
  </si>
  <si>
    <t>Sportovní střelecký klub Elán Olomouc</t>
  </si>
  <si>
    <t>SPV Nová Ulice (Sport pro všechny)</t>
  </si>
  <si>
    <t>Squashový klub mládeže Olomouc</t>
  </si>
  <si>
    <t>Taneční klub Olymp Olomouc</t>
  </si>
  <si>
    <t>TJ Sokol Olomouc - Bělidla</t>
  </si>
  <si>
    <t>TJ Sokol Olomouc - Nemilany</t>
  </si>
  <si>
    <t>TJ Hodolany Sigma</t>
  </si>
  <si>
    <t>TJ Olomouc - město</t>
  </si>
  <si>
    <t>TJ SLOVAN Černovír</t>
  </si>
  <si>
    <t xml:space="preserve">TEMPISH in-line </t>
  </si>
  <si>
    <t>TJ Liga stovkařů Olomouc</t>
  </si>
  <si>
    <t>TJ Mládí Olomouc</t>
  </si>
  <si>
    <t>TJ Sokol Olomouc - Nový Svět</t>
  </si>
  <si>
    <t>TJ Sokol Olomouc - Hodolany</t>
  </si>
  <si>
    <t>TJ Sokol Týneček</t>
  </si>
  <si>
    <t>Triatlon Club Olomouc</t>
  </si>
  <si>
    <t>TŠ LOLA'S DANCE</t>
  </si>
  <si>
    <t>ÚAMK-AMK Biketrial klub Olomouc</t>
  </si>
  <si>
    <t>X-Triathlon Olomouc</t>
  </si>
  <si>
    <t>Cyklo team region Olomouc</t>
  </si>
  <si>
    <t>Czech bike marketing - Specialized junior cycling team</t>
  </si>
  <si>
    <t>Česká asociace stolního tenisu</t>
  </si>
  <si>
    <t>Event media s.r.o.</t>
  </si>
  <si>
    <t>Juniorský maratonský klub</t>
  </si>
  <si>
    <t>SK Haná orienteering</t>
  </si>
  <si>
    <t>SPORTCLUB AGENTURA 64 Olomouc</t>
  </si>
  <si>
    <t>Sportovní klub biatlonu</t>
  </si>
  <si>
    <t xml:space="preserve">TTV Sport Group </t>
  </si>
  <si>
    <t>Sportovní klub policie - oddíl lyžování</t>
  </si>
  <si>
    <t>UP Olomouc - FTK (Fakulta tělesné kultury)</t>
  </si>
  <si>
    <t xml:space="preserve">Vem Camará Capoeira Olomouc </t>
  </si>
  <si>
    <t>Veslařský klub Olomouc</t>
  </si>
  <si>
    <t>TJ STM Olomouc-mužská házená</t>
  </si>
  <si>
    <t>TJ Sokol Olomouc - Nové Sady</t>
  </si>
  <si>
    <t>TJ Sokol Olomouc - Neředín</t>
  </si>
  <si>
    <t>TJ Sokol Olomouc - Chválkovice</t>
  </si>
  <si>
    <t>TJ Sokol Olomouc</t>
  </si>
  <si>
    <t>TJ Sokol Chomoutov</t>
  </si>
  <si>
    <t>TJ MILO Olomouc</t>
  </si>
  <si>
    <t>TJ Lodní sporty Olomouc</t>
  </si>
  <si>
    <t>TJ DUKLA Olomouc</t>
  </si>
  <si>
    <t>SK Olomouc Sigma MŽ - celoroční sportovní činnost</t>
  </si>
  <si>
    <t xml:space="preserve">SK SKIVELO neslyšících Olomouc-zabezpečení sportovní činnosti zdravotně postižených neslyšících sportovců </t>
  </si>
  <si>
    <t>SK Chválkovice</t>
  </si>
  <si>
    <t>Regionální sdružení ČSTV se sídlem v Olomouci</t>
  </si>
  <si>
    <t>RC Lokomotiva Olomouc</t>
  </si>
  <si>
    <t>OSK Klubko Olomouc</t>
  </si>
  <si>
    <t>MGC Olomouc (minigolf)</t>
  </si>
  <si>
    <t>KARATE CLUB MABU-DO Olomouc</t>
  </si>
  <si>
    <t>JUDO KLUB Olomouc</t>
  </si>
  <si>
    <t xml:space="preserve">Hanácký kuželkářský klub </t>
  </si>
  <si>
    <t>Gabriela Široká</t>
  </si>
  <si>
    <t>FK Nemilany</t>
  </si>
  <si>
    <t xml:space="preserve">FBS Olomouc </t>
  </si>
  <si>
    <t>COMBAT ELEMENTS</t>
  </si>
  <si>
    <t xml:space="preserve">Box klub Gambare-podpora a rozšíření celoroční sportovní činnosti </t>
  </si>
  <si>
    <t>Basketbal Olomouc s.r.o.</t>
  </si>
  <si>
    <t>1. FC Olomouc</t>
  </si>
  <si>
    <t>Evropská Lok Yiu Wing Chun akademie Morava, z. s.</t>
  </si>
  <si>
    <t>Centrum pohybu</t>
  </si>
  <si>
    <t>SOHO Olomoučtí kohouti</t>
  </si>
  <si>
    <t>Lion sport, s. r. o.</t>
  </si>
  <si>
    <t xml:space="preserve">PH SPORT &amp; MARKETING, s. r. o. </t>
  </si>
  <si>
    <t>Slobodan Rusko</t>
  </si>
  <si>
    <t>Jan Jílek - JF Show agency</t>
  </si>
  <si>
    <t>Atletický klub Olomouc</t>
  </si>
  <si>
    <t>SK Freestyle Olomouc - rekonstrukce Freestyle parku na letišti v Neředíně</t>
  </si>
  <si>
    <t>STM Olomouc Stavomontáže, s. r. o.  - házená</t>
  </si>
  <si>
    <t xml:space="preserve">Lenka Cuřínová, f. o. </t>
  </si>
  <si>
    <t>Česká asociace pohybem ke zdraví</t>
  </si>
  <si>
    <t>Český svaz neslyšících sportovců</t>
  </si>
  <si>
    <t xml:space="preserve">Events 4 you, z. s. </t>
  </si>
  <si>
    <t xml:space="preserve">Flash Boulder Bar, s. r. o. </t>
  </si>
  <si>
    <t xml:space="preserve">Geometry Global, s. r. o. </t>
  </si>
  <si>
    <t xml:space="preserve">Chris From Paris, f. o. </t>
  </si>
  <si>
    <t>Klub stolního tenisu Olomouc</t>
  </si>
  <si>
    <t xml:space="preserve">Mario Wiedermann, f. o. </t>
  </si>
  <si>
    <t xml:space="preserve">Mgr. Ivo Šenk, f. o. </t>
  </si>
  <si>
    <t xml:space="preserve">PROMERITUM, o. s. </t>
  </si>
  <si>
    <t>SK Nové Sady</t>
  </si>
  <si>
    <t xml:space="preserve">SMS Group, s. r. o. </t>
  </si>
  <si>
    <t>Spolek Trend vozíčkářů Olomouc</t>
  </si>
  <si>
    <t xml:space="preserve">Středisko rané péče SPRP Olomouc, U Botanické zahrady, Ol. </t>
  </si>
  <si>
    <t>Židovská obec Olomouc</t>
  </si>
  <si>
    <t xml:space="preserve">Equine sport center Olomouc, o. p. s. </t>
  </si>
  <si>
    <t>Volejbalový klub UP Olomouc, z.s.</t>
  </si>
  <si>
    <t xml:space="preserve">TJ Sokol Slavonín- částečná úhrada mezd správce </t>
  </si>
  <si>
    <t>org. 250  Římskokatolická farnost sv. Michala Olomouc - Chrám sv. Michala + Sarkandrova kaple</t>
  </si>
  <si>
    <t>org. 250  Římskokatolická farnost sv. Mořice Olomouc - Chrám sv. Mořice + Sloup Nejsvětější Trojice</t>
  </si>
  <si>
    <t>org. 250  Římskokatolická farnost sv. Václava - Katedrála sv. Václava</t>
  </si>
  <si>
    <t>org. 250  Římskokatolická akademická farnost - Kostel Panny Marie Sněžné</t>
  </si>
  <si>
    <t>org. 250  Klášter dominikánů Olomouc - Dominikánský kostel</t>
  </si>
  <si>
    <t>org. 250  Římskokatolická farnost Sv. Kopeček - Bazilika Navštívení Panny Marie</t>
  </si>
  <si>
    <t>org. 251 Výstaviště FLORA Olomouc, a.s.</t>
  </si>
  <si>
    <t>org. 251 DESMOS REAL s.r.o. - Veteran Arena</t>
  </si>
  <si>
    <t>org. 251 České dráhy, a.s.</t>
  </si>
  <si>
    <t xml:space="preserve">org. 251 PEŘEJ tours s. r. o. </t>
  </si>
  <si>
    <t>org. 251 Matice svatokopecká</t>
  </si>
  <si>
    <t>org. 251 Pevnostní město Olomouc</t>
  </si>
  <si>
    <t xml:space="preserve">org. 251 Fort Radíkov </t>
  </si>
  <si>
    <t xml:space="preserve">org. 251 Arcibiskupství olomoucké </t>
  </si>
  <si>
    <t>org. 251 Ensemble Damian - Olomoucké barokní slavnosti</t>
  </si>
  <si>
    <t>org. 251 Olomoucká vinná</t>
  </si>
  <si>
    <t>org. 251 Foodfest s. r. o.</t>
  </si>
  <si>
    <t xml:space="preserve">org. 251 Rakas, s. r. o. </t>
  </si>
  <si>
    <t>org. 251 Olomoučtí kolaři</t>
  </si>
  <si>
    <t>org. 251 Střední odborná škola služeb, s.r.o.</t>
  </si>
  <si>
    <t>org. 251 Chris From Paris, f.o.</t>
  </si>
  <si>
    <t>org. 251 Řeka Morava pro Olomouc, z.s.</t>
  </si>
  <si>
    <t xml:space="preserve">org. 251 Štěpán Neubauer, f.o. </t>
  </si>
  <si>
    <t>org. 251 Ing. Radan Holásek, f.o.</t>
  </si>
  <si>
    <t>org. 251 Střední Morava - Sdružení cestovního ruchu</t>
  </si>
  <si>
    <t>org. 251 Jůzit - místní skupina Olomouc</t>
  </si>
  <si>
    <t>org. 2512 pokračování projektu "Olomouc Region Card"  - správa systému (RNDr. Ivan Marek, reklamní agentura m-ARK)</t>
  </si>
  <si>
    <t>org. 300 Výstaviště Flora, a. s.</t>
  </si>
  <si>
    <t>org. 300 ČSCH ZO Olomouc</t>
  </si>
  <si>
    <t>org. 300 Gymnázium Hejčín</t>
  </si>
  <si>
    <t xml:space="preserve">org. 300 Ing. Ladislav Dobeš, f. o. - Hanácké slavnosti </t>
  </si>
  <si>
    <t>org. 300 Leo Friedl, U-klub, f.o.</t>
  </si>
  <si>
    <t>org. 300 NB TRADE, s.r.o.</t>
  </si>
  <si>
    <t>org. 300 UP Olomouc</t>
  </si>
  <si>
    <t>org. 300 Nadační fond Gaudeamus</t>
  </si>
  <si>
    <t>org. 300 ČMMJ Okresní myslivecký spolek</t>
  </si>
  <si>
    <t>org. 300 Miroslav Nopp, Ol. Swingband</t>
  </si>
  <si>
    <t>org. 300 Unie výtvarných umělců Olomoucka</t>
  </si>
  <si>
    <t>org. 300 Prof. RNDr. Milan Kotouček,  CSc.</t>
  </si>
  <si>
    <t>org. 300 Nadace Malý Noe</t>
  </si>
  <si>
    <t>org. 300 Friendly a Loyal s.r.o.</t>
  </si>
  <si>
    <t>org. 300 Divadlo Konvikt (od r. 2014 nově DW7)</t>
  </si>
  <si>
    <t>org. 300 Ing. Katuše Zahradníčková - VOOR KUNST a TAAL, f.o.</t>
  </si>
  <si>
    <t>org. 300 Divadlo Tramtarie</t>
  </si>
  <si>
    <t>org. 300 Taneční skupina RYTMUS Olomouc, o.s.</t>
  </si>
  <si>
    <t>org. 300 Nadace prof. Vejdovského</t>
  </si>
  <si>
    <t>org. 300 Českobratrská církev evangelická</t>
  </si>
  <si>
    <t xml:space="preserve">org. 300 Jakub Vávra, f.o. </t>
  </si>
  <si>
    <t>org. 300 Česká debatní společnost</t>
  </si>
  <si>
    <t>org. 300 Římskokatolická farnost Olomouc - Hněvotín</t>
  </si>
  <si>
    <t xml:space="preserve">org. 300 Vlastivědné muzeum v Olomouci, přísp. org. </t>
  </si>
  <si>
    <t xml:space="preserve">org. 300 Musica Viva </t>
  </si>
  <si>
    <t>org. 300 Olomoucká vinná</t>
  </si>
  <si>
    <t>org. 300 Eva Klimentová, f. o.</t>
  </si>
  <si>
    <t>org. 300 Židovská obec Olomouc</t>
  </si>
  <si>
    <t>org. 300 Mikuláš Daněk, f. o.</t>
  </si>
  <si>
    <t>org. 300 Římskokatolická farnost sv. Václava Olomouc</t>
  </si>
  <si>
    <t>org. 300 Onko klub Slunečnice Olomouc</t>
  </si>
  <si>
    <t xml:space="preserve">org. 300 Daniel Ševčík, f. o. </t>
  </si>
  <si>
    <t>5311-Neinvestiční transfery státnímu rozpočtu</t>
  </si>
  <si>
    <t>org. 300 Hasičský záchranný sbor Olomouckého kraje</t>
  </si>
  <si>
    <t xml:space="preserve">org. 300 Mgr. Jitka Englová, f. o. </t>
  </si>
  <si>
    <t>org. 300 METAL s tebou, spolek</t>
  </si>
  <si>
    <t xml:space="preserve">org. 300 Ing. Roman Gronský, f. o. </t>
  </si>
  <si>
    <t>org. 300 Asociace kuchařů a cukrářů České republiky, spolek</t>
  </si>
  <si>
    <t>org. 300 Senioři bez hranic</t>
  </si>
  <si>
    <t xml:space="preserve">org. 300 MgA. Ing. arch. Lukáš Blažek, f. o. </t>
  </si>
  <si>
    <t>org. 300 Společenství Romů na Moravě Romano jekhetaniben pre Morava, spolek</t>
  </si>
  <si>
    <t>org. 300 PhDr. Miloslav Čermák, CSc.</t>
  </si>
  <si>
    <t>org. 300 Dobromila Hamplová - umělecká agentura ARS VIVA</t>
  </si>
  <si>
    <t>org. 300 Ing. Josef Lébr - Slovanský dům</t>
  </si>
  <si>
    <t>org. 300 Pro radost</t>
  </si>
  <si>
    <t xml:space="preserve">org. 300 Jiří Kopáč, f. o. </t>
  </si>
  <si>
    <t>org. 300 Mgr. Vladimír Puhač</t>
  </si>
  <si>
    <t>org. 300 Felix anima (jednatel Jitka Weiermüllerová)</t>
  </si>
  <si>
    <t>org. 300 Novara, sdružení při fortu XIII olomoucké fortové a táborové pevnosti</t>
  </si>
  <si>
    <t>org. 300 Sdružení Cantores Gradecenses</t>
  </si>
  <si>
    <t>org. 300 JK GRANDE POSLUCHOV z.s.</t>
  </si>
  <si>
    <t xml:space="preserve">org. 300 Tomáš Grmela, f. o. </t>
  </si>
  <si>
    <t xml:space="preserve">org. 300 Lukáš Mareček, f. o. </t>
  </si>
  <si>
    <t>org. 300 Triart Management, s.r.o.</t>
  </si>
  <si>
    <t xml:space="preserve">org. 300 Jiří Zoufal, f.o. </t>
  </si>
  <si>
    <t xml:space="preserve">org. 300 Hanácká dechovka </t>
  </si>
  <si>
    <t>org. 300 cine4net, s.r.o.</t>
  </si>
  <si>
    <t>org. 300 Sportclub Agentura 64 Olomouc</t>
  </si>
  <si>
    <t>org. 300 1. FC Olomouc</t>
  </si>
  <si>
    <t>org. 300 Český radioklub - Hanácký RADIOKLUB OK2KYJ</t>
  </si>
  <si>
    <t>org. 300 Kulový blesk - Pavel Konečný</t>
  </si>
  <si>
    <t>org. 300 Sportovní klub Lošov</t>
  </si>
  <si>
    <t>org. 300 Sportovní klub UP Olomouc</t>
  </si>
  <si>
    <t>org. 300 SH ČMS Okresní sdružení hasičů Olomouc</t>
  </si>
  <si>
    <t xml:space="preserve">org. 300 Hanácký paraklub </t>
  </si>
  <si>
    <t>org. 300 MGC OLOMOUC</t>
  </si>
  <si>
    <t xml:space="preserve">org. 300 Vladimír Marčan, f.o. </t>
  </si>
  <si>
    <t>org. 300 Basketbal Olomouc s.r.o.</t>
  </si>
  <si>
    <t>org. 300 DHK Zora Olomouc (házená žen)</t>
  </si>
  <si>
    <t>org. 300 Taneční klub Olymp Olomouc</t>
  </si>
  <si>
    <t>org. 300 Chris From Paris, f.o.</t>
  </si>
  <si>
    <t>org. 300 TJ Milo Olomouc</t>
  </si>
  <si>
    <t>org. 300 Ivo Krumnikl, f.o.</t>
  </si>
  <si>
    <t>org. 300 Gymnastický klub mládeže Olomouc</t>
  </si>
  <si>
    <t>org. 300 Mgr. Ivo Šenk, f. o.</t>
  </si>
  <si>
    <t xml:space="preserve">org. 300 Tempo team prague, s. r. o. </t>
  </si>
  <si>
    <t>org. 300 CONNECT</t>
  </si>
  <si>
    <t>org. 300 Basketbalové centrum Olomouc, spolek</t>
  </si>
  <si>
    <t>org. 300 SOHO Olomoučští Kohouti</t>
  </si>
  <si>
    <t>org. 300 Denisa Všetičková</t>
  </si>
  <si>
    <t xml:space="preserve">org. 300 Jakub Čechák, f. o. </t>
  </si>
  <si>
    <t>org. 300 TJ DUKLA OLOMOUC</t>
  </si>
  <si>
    <t>org. 300 Asociace měst pro cyklisty</t>
  </si>
  <si>
    <t>org. 300 Ski team Hrubá Voda, spolek</t>
  </si>
  <si>
    <t>org. 300 Mamba model Bohuňovice, spolek</t>
  </si>
  <si>
    <t>org. 300 Sportovní klub tělesně postižených sportovců Olomouc, spolek</t>
  </si>
  <si>
    <t>org. 300 Centrum pohybu</t>
  </si>
  <si>
    <t xml:space="preserve">org. 300 Slackline Olomouc, z. s. </t>
  </si>
  <si>
    <t>org. 300 Lucie Fabíková, f. o.</t>
  </si>
  <si>
    <t>org. 300 Lukáš Milar - Ride On</t>
  </si>
  <si>
    <t>org. 300 FC SIGMA Hodolany</t>
  </si>
  <si>
    <t xml:space="preserve">org. 300 Střední průmyslová škola strojnická Ol., přísp. org. </t>
  </si>
  <si>
    <t>org. 300 Církevní mateřská škola Ovečka</t>
  </si>
  <si>
    <t>org. 300 Be life</t>
  </si>
  <si>
    <t>org. 300 Malá liška - klub přátel přírody</t>
  </si>
  <si>
    <t>org. 300 Frankly models, s.r.o.</t>
  </si>
  <si>
    <t>org. 300 Český rybářský svaz - místní organizace Olomouc</t>
  </si>
  <si>
    <t>org. 300 Senior - Aktivity, spolek</t>
  </si>
  <si>
    <t>3799-Ostatní ekologické záležitosti</t>
  </si>
  <si>
    <t>org. 300 Mgr. Markéta Záleská (Mgr. David Záleský, f. o.)</t>
  </si>
  <si>
    <t>CELKEM 3799</t>
  </si>
  <si>
    <t>ÚZ 00501, org. 2490 Europe Direct - prostředky EU pro Spolek přátel Cyrilometodějského gymnázia Prostějov, fond 23</t>
  </si>
  <si>
    <t>ÚZ 00501, org. 2490 Europe Direct - prostředky EU pro Vlastivědné muzeum Šumperk, Městskou knihovnu Lipník n. Bečvou, Městské kulturní zařízení Uničov, Městské kulturní zařízení p. o. Šternberk, Městská kulturní zařízení Hranice, Kulturní a informační služby města Přerova, fond 23</t>
  </si>
  <si>
    <t>ÚZ 00501, org. 2490 Europe Direct - prostředky EU pro Jesenickou rozvojovou, o. p. s., fond 23</t>
  </si>
  <si>
    <t>5321-Neinvestiční transfery obcím</t>
  </si>
  <si>
    <t>ÚZ 00501, org. 6005, ZJ 026, Europe Direct - prostředky EU pro město Štíty, fond 23</t>
  </si>
  <si>
    <t>ÚZ 00501, org. 3001 Europe Direct - prostředky EU pro město Litovel, fond 23</t>
  </si>
  <si>
    <t>ÚZ 00501, org. 5033, ZJ 026 Europe Direct - prostředky EU pro městys Hustopeče nad Bečvou, fond 23</t>
  </si>
  <si>
    <t>ÚZ 00501, org. 2490 Europe Direct, Zábřežská kulturní, s. r. o.</t>
  </si>
  <si>
    <t>ODBOR ŠKOLSTVÍ</t>
  </si>
  <si>
    <t>Zdravá anglická mateřská škola, s. r. o.</t>
  </si>
  <si>
    <t>5333-Neinvestiční transfery školským právnickým osobám zřízeným státem, kraji a obcemi</t>
  </si>
  <si>
    <t>MŠ UP Olomouc, š.p.o., Šmeralova 10</t>
  </si>
  <si>
    <t xml:space="preserve">MŠ Sluníčko, o. p. s. </t>
  </si>
  <si>
    <t>MŠ jazyková a umělecká, s.r.o., Petelínova 18, Olomouc</t>
  </si>
  <si>
    <t>MŠ 1. olomoucká sportovní s. r. o. - neinv. přísp. MŠ jiných zřizovatelů</t>
  </si>
  <si>
    <t>ZŠ sv. Voršily v Olomouci</t>
  </si>
  <si>
    <t>Waldorfská základní  škola a mateřská škola Olomouc, s.r.o., Kosinova 3</t>
  </si>
  <si>
    <t>Česko Britská Mezinárodní škola a Mateřská škola s. r. o., Olomouc - projekt Cambridge International School</t>
  </si>
  <si>
    <t>3114-Základní školy pro žáky se speciálními vzdělávacími potřebami</t>
  </si>
  <si>
    <t>ZŠ a SŠ CREDO Olomouc, o.p.s.</t>
  </si>
  <si>
    <t>SŠ, ZŠ a MŠ pro sluchově postižené Ol.</t>
  </si>
  <si>
    <t>3121-Gymnázia</t>
  </si>
  <si>
    <t>Slovanské gymnázium Olomouc</t>
  </si>
  <si>
    <t>Střední škola logistiky a chemie, Olomouc</t>
  </si>
  <si>
    <t>Církevní gymnázium německého řádu</t>
  </si>
  <si>
    <t>3122-Střední odborné školy</t>
  </si>
  <si>
    <t>Obchodní akademie Olomouc</t>
  </si>
  <si>
    <t>Střední škola polygrafická, Olomouc</t>
  </si>
  <si>
    <t>3231-Základní umělecké školy</t>
  </si>
  <si>
    <t>Základní umělecká škola Miloslava Stibora</t>
  </si>
  <si>
    <t xml:space="preserve">Základní umělecká škola, Kavaleristů 6, Ol. </t>
  </si>
  <si>
    <t xml:space="preserve">Moravská vysoká škola </t>
  </si>
  <si>
    <t>UP  Olomouc, v. š.</t>
  </si>
  <si>
    <t>BEA 4 junior, o.p.s. (dříve START podnikání, o.p.s.)</t>
  </si>
  <si>
    <t>Klub sportovního tance QUICK Ol.</t>
  </si>
  <si>
    <t>Baletní studio při MDO Ol.</t>
  </si>
  <si>
    <t>Taneční klub Olymp Ol.</t>
  </si>
  <si>
    <t>Taneční skupina RYTMUS Ol.</t>
  </si>
  <si>
    <t>DW7, o.p.s. Wurmova 7, Olomouc</t>
  </si>
  <si>
    <t>Josef Majer, Hraniční 23, Olomouc</t>
  </si>
  <si>
    <t>Ing. Ladislav Kunc</t>
  </si>
  <si>
    <t>KSPS Collegium vocale Olomouc</t>
  </si>
  <si>
    <t>Jan Jílek - JF Show agency Olomouc</t>
  </si>
  <si>
    <t>M plus Olomouc</t>
  </si>
  <si>
    <t>Mláďata plus Olomouc</t>
  </si>
  <si>
    <t xml:space="preserve">Robert Jaworek, f. o. </t>
  </si>
  <si>
    <t>FBS Olomouc</t>
  </si>
  <si>
    <t>Fiach bán - skupina irských tanců</t>
  </si>
  <si>
    <t xml:space="preserve">Zdeněk Vacek, f. o. </t>
  </si>
  <si>
    <t xml:space="preserve">Otakar Vystrčil, f. o. </t>
  </si>
  <si>
    <t>KOLEM, z.s.</t>
  </si>
  <si>
    <t>Náboženská obec Církve československé husitské v Ol. - Hodolanech</t>
  </si>
  <si>
    <t>Český radioklub - Hanácký radioklub OK2KYJ</t>
  </si>
  <si>
    <t>Fotbal budoucnosti Olomouc</t>
  </si>
  <si>
    <t>In-line klub Ol.</t>
  </si>
  <si>
    <t>Skupina historického a scénického šermu Non Sancti</t>
  </si>
  <si>
    <t>TJ Sokol Svatý Kopeček</t>
  </si>
  <si>
    <t>Jiří Šindler - kabinet TV pro ZŠ, Pasteurova 2</t>
  </si>
  <si>
    <t xml:space="preserve">SK Nové Sady </t>
  </si>
  <si>
    <t>Bojové sporty Olomouc</t>
  </si>
  <si>
    <t>Bc. Jana Kvapilová, Rooseveltova 123, Olomouc</t>
  </si>
  <si>
    <t>OSK Klubko</t>
  </si>
  <si>
    <t>SK Olomouc Sigma MŽ</t>
  </si>
  <si>
    <t>Lanové centrum PROUD Olomouc</t>
  </si>
  <si>
    <t>TJ Sokol Olomouc - Slavonín</t>
  </si>
  <si>
    <t xml:space="preserve">MGC Olomouc, z. s. </t>
  </si>
  <si>
    <t xml:space="preserve">FC SIGMA Hodolany z. s. </t>
  </si>
  <si>
    <t>Chejian wushu Olomouc z.s.</t>
  </si>
  <si>
    <t>Heřmánci</t>
  </si>
  <si>
    <t>Dům dětí a mládeže Olomouc, tř. 17. listopadu</t>
  </si>
  <si>
    <t>Nadace Malý Noe Olomouc</t>
  </si>
  <si>
    <t>JITRO Olomouc, o.p.s.</t>
  </si>
  <si>
    <t>26. přední hlídka Royal Rangers v ČR</t>
  </si>
  <si>
    <t>BoDo centrum Olomouc</t>
  </si>
  <si>
    <t>DUHA RYSI</t>
  </si>
  <si>
    <t>Hanácký hobby klub Ol.</t>
  </si>
  <si>
    <t>Junák - český skaut, Olomoucký kraj, z.s.</t>
  </si>
  <si>
    <t>Junák - český skaut, stř. Mjr. Karla Haase, z.s.</t>
  </si>
  <si>
    <t>Junák - český skaut, stř. Vládi Tylšara, z.s.</t>
  </si>
  <si>
    <t>Junák - český skaut, stř. Žlutý kvítek, z.s.</t>
  </si>
  <si>
    <t xml:space="preserve">Junák - český skaut, okres Olomouc, Holická 19, z.s. </t>
  </si>
  <si>
    <t>Junák - český skaut, stř. Jana Boska, z.s.</t>
  </si>
  <si>
    <t>Junák - český skaut, stř. Zdimíra Touška, z.s.</t>
  </si>
  <si>
    <t>Pionýrská skupina Kopeček, Blažejské nám.</t>
  </si>
  <si>
    <t>Rodinné centrum Provázek, Ol.</t>
  </si>
  <si>
    <t>Studio Experiment</t>
  </si>
  <si>
    <t>Viadua, Daskabát 159, Ol.</t>
  </si>
  <si>
    <t>Základní článek hnutí Brontosaurus Salamandr</t>
  </si>
  <si>
    <t>Inspiro Olomouc</t>
  </si>
  <si>
    <t xml:space="preserve">Povzbuzení </t>
  </si>
  <si>
    <t>Aktivní rodina Olomouc</t>
  </si>
  <si>
    <t>Junák - český skaut, stř. Dvanáctka Olomouc, z.s.</t>
  </si>
  <si>
    <t>DUHA Velká Medvědice</t>
  </si>
  <si>
    <t>Kulturní Morava, Dolní Újezd</t>
  </si>
  <si>
    <t>Kultura pro mládež</t>
  </si>
  <si>
    <t xml:space="preserve">Občanské sdružení Paloma, z.s. </t>
  </si>
  <si>
    <t>Junák - český skaut, stř. J.E. Kosiny Olomouc , z.s.</t>
  </si>
  <si>
    <t xml:space="preserve">Klub dětem z.s. </t>
  </si>
  <si>
    <t>Slackline Olomouc, z.s.</t>
  </si>
  <si>
    <t>Libuše Machalická</t>
  </si>
  <si>
    <t>Nadační fond Správná cesta životem</t>
  </si>
  <si>
    <t>Oblastní unie neslyšících Ol.</t>
  </si>
  <si>
    <t>Sdružení pro rozvoj gymnázia Olomouc - Hejčín</t>
  </si>
  <si>
    <t>Sdružení rodičů při Základní umělecké škole, Kavaleristů 6, Ol.</t>
  </si>
  <si>
    <t>Svaz tělesně postižených v ČR, Místní organizace Olomouc</t>
  </si>
  <si>
    <t>Klub přátel skalek a bonsají Protěž Olomouc</t>
  </si>
  <si>
    <t>Basketbalové centrum Olomouc</t>
  </si>
  <si>
    <t>Malá liška - klub přátel přírody Ol.</t>
  </si>
  <si>
    <t>Moravsko-slezská křesťanská akademie</t>
  </si>
  <si>
    <t>Odbočka Svazu letců ČR generála Františka Peřiny Olomouc</t>
  </si>
  <si>
    <t>Sjednocená organizace nevidomých a slabozrakých ČR, Olomouc</t>
  </si>
  <si>
    <t>SPCCH v ČR, ZO Astmatiků Olomouc</t>
  </si>
  <si>
    <t>Svaz tělesně postižených v ČR, Okresní organizace Olomouc</t>
  </si>
  <si>
    <t>Vojenské sdružení rehabilitovaných Olomouc</t>
  </si>
  <si>
    <t>Regionální unie seniorů, Jungmannova 25, Olomouc</t>
  </si>
  <si>
    <t>Svaz postižených civilizačními chorobami v ČR, Olomouc</t>
  </si>
  <si>
    <t>Klub Dr. Milady Horákové, Olomouc</t>
  </si>
  <si>
    <t>Centrum pro dětský sluch Tamtam, o. p. s. (dříve FRPSP, o.s. - Středisko rané péče Tamtam Ol.)</t>
  </si>
  <si>
    <t>o.p.s. Agentura rozvojové a humanitární pomoci Ol. kraje</t>
  </si>
  <si>
    <t>Čtvrtlístek Buková Praha</t>
  </si>
  <si>
    <t>Klub rodičů a přátel školy při ZŠ Nedvědova Olomouc</t>
  </si>
  <si>
    <t>Mensa International - Mensa České republiky, Praha</t>
  </si>
  <si>
    <t>PROLOGOPAED</t>
  </si>
  <si>
    <t>KYKLOP o. p. s.</t>
  </si>
  <si>
    <t>Šance Olomouc, Dětská klinika FN I. P. Pavlova 6, Olomouc, o. p. s.</t>
  </si>
  <si>
    <t>Sdružení rodičů a přátel dětí při ZŠ Olomouc, Gorkého 39</t>
  </si>
  <si>
    <t>Společnost učitelů českého jazyka a literatury</t>
  </si>
  <si>
    <t xml:space="preserve">Moravský senior, z. s. </t>
  </si>
  <si>
    <t>Klub českého pohraničí z.s.</t>
  </si>
  <si>
    <t>POST BELLUM o.p.s. Praha</t>
  </si>
  <si>
    <t>Řeka Morava pro Olomouc, z.s.</t>
  </si>
  <si>
    <t>Vysokoškolské katolické hnutí Olomouc, z.s.</t>
  </si>
  <si>
    <t>Dětský domov a Školní jídelna, Olomouc, U Sportovní haly 1a</t>
  </si>
  <si>
    <t>org. 300 Gymnázium Olomouc - Hejčín</t>
  </si>
  <si>
    <t>org. 300 Základní umělecká škola, Kavaleristů 6, Ol.</t>
  </si>
  <si>
    <t xml:space="preserve">org. 300 Mladí občané, z.s. </t>
  </si>
  <si>
    <t>org. 300 Jan Grézl, Sylva Grézlová - Haryservis II</t>
  </si>
  <si>
    <t>org. 300 Dům dětí a mládeže, p. o.</t>
  </si>
  <si>
    <t>org. 300 Junák - český skaut, stř. Zdimíra Touška, z.s.</t>
  </si>
  <si>
    <t xml:space="preserve">org. 300 Marcela Sváková, f. o. </t>
  </si>
  <si>
    <t>org. 1450 MŠ Žižkovo nám. 3, ÚZ 00112</t>
  </si>
  <si>
    <t>org. 1280 ZŠ a MŠ Nedvědova , ÚZ 321 33030</t>
  </si>
  <si>
    <t>org. 1280 ZŠ a MŠ Nedvědova , ÚZ 325 33030</t>
  </si>
  <si>
    <t>org. 1200 ZŠ Heyrovského - ÚZ 325 33058</t>
  </si>
  <si>
    <t>org. 1200 ZŠ Heyrovského - ÚZ 321 33058</t>
  </si>
  <si>
    <t>org. 1340 FZŠ a MŠ Holečkova - ÚZ 325 33058</t>
  </si>
  <si>
    <t>org. 1340 FZŠ a MŠ Holečkova - ÚZ 321 33058</t>
  </si>
  <si>
    <t xml:space="preserve">org. 1250 ZŠ a MŠ Demlova - ÚZ 325 33058 </t>
  </si>
  <si>
    <t xml:space="preserve">org. 1250 ZŠ a MŠ Demlova - ÚZ 321 33058 </t>
  </si>
  <si>
    <t xml:space="preserve">org. 1270 ZŠ Mozartova - ÚZ 325 33058 </t>
  </si>
  <si>
    <t xml:space="preserve">org. 1270 ZŠ Mozartova - ÚZ 321 33058 </t>
  </si>
  <si>
    <t xml:space="preserve">org. 1360 FZŠ Hálkova  - ÚZ 325 33058 </t>
  </si>
  <si>
    <t xml:space="preserve">org. 1360 FZŠ Hálkova  - ÚZ 321 33058 </t>
  </si>
  <si>
    <t>org. 1410 ZŠ a MŠ Nemilany - ÚZ 325 33058</t>
  </si>
  <si>
    <t>org. 1410 ZŠ a MŠ Nemilany - ÚZ 321 33058</t>
  </si>
  <si>
    <t>org. 1230 ZŠ a MŠ Řezníčkova - ÚZ 325 33058</t>
  </si>
  <si>
    <t>org. 1230 ZŠ a MŠ Řezníčkova - ÚZ 321 33058</t>
  </si>
  <si>
    <t>org. 1320 FZŠ Tererovo nám. - ÚZ 325 33058</t>
  </si>
  <si>
    <t>org. 1320 FZŠ Tererovo nám. - ÚZ 321 33058</t>
  </si>
  <si>
    <t>org. 1330 FZŠ Dr. Milady Horákové a MŠ Rožňavská - ÚZ 325 33058</t>
  </si>
  <si>
    <t>org. 1330 FZŠ Dr. Milady Horákové a MŠ Rožňavská - ÚZ 321 33058</t>
  </si>
  <si>
    <t>org. 1210 ZŠ Zeyerova - ÚZ 325 33058</t>
  </si>
  <si>
    <t>org. 1210 ZŠ Zeyerova - ÚZ 321 33058</t>
  </si>
  <si>
    <t>org. 1380 ZŠ a MŠ Dvorského - ÚZ 325 33058</t>
  </si>
  <si>
    <t>org. 1380 ZŠ a MŠ Dvorského - ÚZ 321 33058</t>
  </si>
  <si>
    <t>org. 1280 ZŠ a MŠ Nedvědova - ÚZ 325 33058</t>
  </si>
  <si>
    <t>org. 1280 ZŠ a MŠ Nedvědova - ÚZ 321 33058</t>
  </si>
  <si>
    <t>org. 1280 ZŠ tř. Spojenců - ÚZ 325 33058</t>
  </si>
  <si>
    <t>org. 1280 ZŠ tř. Spojenců - ÚZ 321 33058</t>
  </si>
  <si>
    <t>org. 1350 ZŠ Komenium - ÚZ 325 33058</t>
  </si>
  <si>
    <t>org. 1350 ZŠ Komenium - ÚZ 321 33058</t>
  </si>
  <si>
    <t>org. 1220 ZŠ Stupkova - ÚZ 325 33058</t>
  </si>
  <si>
    <t>org. 1220 ZŠ Stupkova - ÚZ 321 33058</t>
  </si>
  <si>
    <t>ODBOR SOCIÁLNÍCH VĚCÍ</t>
  </si>
  <si>
    <t>3543-Pomoc zdravotně postiženým a chronicky nemocným</t>
  </si>
  <si>
    <t>org. 300 Pestrá společnost, o.p.s.</t>
  </si>
  <si>
    <t>org. 300 Národní rada osob se zdravotním postižením Olomouckého kraje</t>
  </si>
  <si>
    <t>org. 300 Mamma HELP, sdružení pacientek s nádorovým onemocněním</t>
  </si>
  <si>
    <t>org. 300 Sjednocená organizace nevidomých a slabozrakých ČR, oblastní pobočka Olomouc</t>
  </si>
  <si>
    <t>org. 300 Heger Ivo</t>
  </si>
  <si>
    <t>PPK - Společenství Romů na Moravě</t>
  </si>
  <si>
    <t>PPK - Pro Vás</t>
  </si>
  <si>
    <t xml:space="preserve">PPK - Společnost Podané ruce, o. p. s. </t>
  </si>
  <si>
    <t>4378-Terénní programy</t>
  </si>
  <si>
    <t>PPK - Mgr. Kamil Kopecký PhD., f.o.</t>
  </si>
  <si>
    <t>PPK - Člověk v tísni, o.p.s.</t>
  </si>
  <si>
    <t>PPK - Sdružení SPES</t>
  </si>
  <si>
    <t>PPK - Charita Olomouc</t>
  </si>
  <si>
    <t>PPK - Sdružení D</t>
  </si>
  <si>
    <t>PPK - P-centrum</t>
  </si>
  <si>
    <t xml:space="preserve">PPK - Maltézská pomoc, o.p.s. </t>
  </si>
  <si>
    <t>PPK - International Police Association</t>
  </si>
  <si>
    <t>5399-Ostatní záležitosti bezpečnosti, veřejného pořádku</t>
  </si>
  <si>
    <t>Program prevence kriminality - obecná položka - podíl města</t>
  </si>
  <si>
    <t>3612-Bytové hospodářství</t>
  </si>
  <si>
    <t xml:space="preserve">ÚZ 14336 úhrada nájemného azylantům </t>
  </si>
  <si>
    <t xml:space="preserve">Klíč - centrum sociálních služeb, p.o. </t>
  </si>
  <si>
    <t>Člověk v tísni, o.p.s</t>
  </si>
  <si>
    <t>Tyfloservis, o.p.s.</t>
  </si>
  <si>
    <t>Maltézská pomoc, o.p.s.</t>
  </si>
  <si>
    <t>ISIS pro pomoc náhradním rodinám</t>
  </si>
  <si>
    <t xml:space="preserve">Spolek Trend vozíčkářů Ol. </t>
  </si>
  <si>
    <t>InternetPoradna.cz</t>
  </si>
  <si>
    <t>Středisko rané péče SPRP, Střední Novosadská</t>
  </si>
  <si>
    <t>Klub dvojčat a vícerčat</t>
  </si>
  <si>
    <t>Amelie</t>
  </si>
  <si>
    <t>JIKA - Olomoucké dobrovolnické centrum</t>
  </si>
  <si>
    <t xml:space="preserve">Jdeme autistům naproti Ol. </t>
  </si>
  <si>
    <t>Společenství Romů na Moravě</t>
  </si>
  <si>
    <t>Společnost pro podporu lidí s mentál. postiž. ČR</t>
  </si>
  <si>
    <t>Poradna pro občanství/občanská a lidská práva</t>
  </si>
  <si>
    <t>P-centrum</t>
  </si>
  <si>
    <t>Slezská diakonie, Český Těšín</t>
  </si>
  <si>
    <t>Kongregace sester premonstrátek-Sv. Kopeček</t>
  </si>
  <si>
    <t>Pomadol s.r.o. - projekt "Terénní pečovatelská služba Pomadol s.r.o."</t>
  </si>
  <si>
    <t>NIPI bezbariérové prostředí o.p.s.</t>
  </si>
  <si>
    <t>Bílý kruh bezpečí</t>
  </si>
  <si>
    <t>Fond ohrožených dětí</t>
  </si>
  <si>
    <t>UP Olomouc - příspěvky v sociální oblasti</t>
  </si>
  <si>
    <t xml:space="preserve">Regionální organizace Roska v Ol. </t>
  </si>
  <si>
    <t xml:space="preserve">Mamma HELP Ol. </t>
  </si>
  <si>
    <t>Sdružení občanů zabývajících se emigranty</t>
  </si>
  <si>
    <t>Středisko SOS pro vzájemnou pomoc občanů</t>
  </si>
  <si>
    <t>Sdružení SPES</t>
  </si>
  <si>
    <t>Sociální služby pro seniory Ol., příspěvková org.</t>
  </si>
  <si>
    <t>Klub vojenských důchodců Olomouc</t>
  </si>
  <si>
    <t xml:space="preserve">ONŽ - pomoc a poradenství pro ženy a dívky </t>
  </si>
  <si>
    <t xml:space="preserve">Středisko sociální prevence Olomouc, p.o. </t>
  </si>
  <si>
    <t>Rodinné centrum Provázek</t>
  </si>
  <si>
    <t>Centrum pro dětský sluch Tamtam, o. p. s.  (dříve Federace rodičů a přátel sluch. postiž.)</t>
  </si>
  <si>
    <t xml:space="preserve">DC 90, o. p. s. </t>
  </si>
  <si>
    <t xml:space="preserve">Dílny DC 90, o. p. s. </t>
  </si>
  <si>
    <t>JITRO Olomouc, o. p. s.  (dříve - Jitro - sdružení rodičů a přátel postiž. dětí, o. s.)</t>
  </si>
  <si>
    <t xml:space="preserve">Společnost Podané ruce, o. p. s. </t>
  </si>
  <si>
    <t xml:space="preserve">Pamatováček, o. p. s. </t>
  </si>
  <si>
    <t xml:space="preserve">Mana, o. p. s. </t>
  </si>
  <si>
    <t>OLiVy</t>
  </si>
  <si>
    <t xml:space="preserve">Hospic Sv. Kopeček </t>
  </si>
  <si>
    <t>SZŠ a VOŠ E. Pottinga Olomouc</t>
  </si>
  <si>
    <t>CELKEM ODBOR SOCIÁLNÍCH VĚCÍ</t>
  </si>
  <si>
    <t>ODBOR ŽIVOTNÍHO PROSTŘEDÍ</t>
  </si>
  <si>
    <t>1039-Ostatní záležitosti lesního hospodářství</t>
  </si>
  <si>
    <t>ÚZ 29008 MZe ČR na činnost OLH</t>
  </si>
  <si>
    <t>ÚZ 29008 MZe ČR na činnost odborného lesního hospodáře</t>
  </si>
  <si>
    <t>ÚZ 29008 MZe ČR na činnost odborného les. hospodáře</t>
  </si>
  <si>
    <t>CELKEM 1039</t>
  </si>
  <si>
    <t>TSMO,a.s.</t>
  </si>
  <si>
    <t>3792-Ekologická výchova a osvěta</t>
  </si>
  <si>
    <t>Unie pro řeku Moravu, Hrubá Voda 10</t>
  </si>
  <si>
    <t>ČRS MO Olomouc</t>
  </si>
  <si>
    <t xml:space="preserve">Dům dětí a mládeže Olomouc </t>
  </si>
  <si>
    <t>Sagittaria - Sdružení pro ochranu přírody střední Moravy v Ol.</t>
  </si>
  <si>
    <t>Sdružení pro Holický les</t>
  </si>
  <si>
    <t>TYTO - občanské sdružení pro ochranu přírody a krajiny</t>
  </si>
  <si>
    <t>VIADUA - sdružení pro ochranu a obnovu přírody a krajiny</t>
  </si>
  <si>
    <t>ODBOR OCHRANY</t>
  </si>
  <si>
    <t>org. 300 International Policie Association, sekce ČR, z. s. územní skupina č. 203 Olomouc</t>
  </si>
  <si>
    <t>5511-Požární ochrana - profesionální část</t>
  </si>
  <si>
    <t>org. 300 Sbor dobrovolných hasičů Chválkovice</t>
  </si>
  <si>
    <t>org. 300 Sbor dobrovolných hasičů Olomouc - Černovír</t>
  </si>
  <si>
    <t>International Policie Association, sekce ČR, z. s. územní skupina č. 203 Olomouc</t>
  </si>
  <si>
    <t>Hasičský záchranný sbor Olomouckého kraje</t>
  </si>
  <si>
    <t>Sbor dobrovolných hasičů Droždín</t>
  </si>
  <si>
    <t>Sbor dobrovolných hasičů Olomouc - Topolany</t>
  </si>
  <si>
    <t>Sbor dobrovolných hasičů Olomouc - Černovír</t>
  </si>
  <si>
    <t>SH ČMS Hanácký okrsek</t>
  </si>
  <si>
    <t>SH ČMS Okresní sdružení hasičů Olomouc</t>
  </si>
  <si>
    <t>Sbor dobrovolných hasičů Olomouc - město</t>
  </si>
  <si>
    <t>Sbor dobrovolných hasičů Chválkovice</t>
  </si>
  <si>
    <t>Sbor dobrovolných hasičů Olomouc - Holice</t>
  </si>
  <si>
    <t>Sbor dobrovolných hasičů Olomouc - Radíkov</t>
  </si>
  <si>
    <t>Sbor dobrovolných hasičů Lošov</t>
  </si>
  <si>
    <t>Sbor dobrovolných hasičů Olomouc - Chomoutov</t>
  </si>
  <si>
    <t>ODBOR INVESTIC</t>
  </si>
  <si>
    <t>Asociace měst pro cyklisty - podpora rozvoje cykloturistiky</t>
  </si>
  <si>
    <t>IP příspěvek města do regionálního fondu pro přípravu projektů</t>
  </si>
  <si>
    <t>OK4Inovace (upřesňováno správní radou OK4Inovace se zastoupením vedení města)</t>
  </si>
  <si>
    <t>5329-Ostatní neinvestiční transfery veřejným rozpočtům územní úrovně</t>
  </si>
  <si>
    <t>IP: přísp. Sdružení obcí Střední Moravy 4,- Kč na obyvatele,  ZP 026</t>
  </si>
  <si>
    <t>členské příspěvky v odborných asociacích a společnostech pro pracovníky vysílané zaměstnavatelem</t>
  </si>
  <si>
    <t>ODBOR DOPRAVY</t>
  </si>
  <si>
    <t>členský příspěvek Sdružení správců komunikací</t>
  </si>
  <si>
    <t xml:space="preserve">členský příspěvek Asociace turistických informačních center </t>
  </si>
  <si>
    <t>Sdružení CR  Střední  Moravy - členský příspěvek</t>
  </si>
  <si>
    <t>Sdružení historických sídel</t>
  </si>
  <si>
    <t>České dědictví UNESCO</t>
  </si>
  <si>
    <t>roční poplatek Asociace poskytovatelů sociálních služeb ČR</t>
  </si>
  <si>
    <t>členský příspěvek Sdružení azylových domů</t>
  </si>
  <si>
    <t>ODBOR EVROPSKÝCH PROJEKTŮ</t>
  </si>
  <si>
    <t>členský příspěvek OK4EU - sdružení právnických osob - zastupování zájmu regionu v institucích EU</t>
  </si>
  <si>
    <t xml:space="preserve">CELKEM ČLENSKÉ PŘÍSPĚVKY </t>
  </si>
  <si>
    <t>ÚZ 385 87005 Jantarová stezka - 2. část, fond 62</t>
  </si>
  <si>
    <t>ÚZ 34054 Socha Sv. Floriána</t>
  </si>
  <si>
    <t>Kaštanová - oprava komunikace</t>
  </si>
  <si>
    <t>Jantarová stezka - 2. část, fond 62</t>
  </si>
  <si>
    <t>2399-Ostatní záležitosti vodního hospodářství</t>
  </si>
  <si>
    <t>Demolice malé vodní elektrárny</t>
  </si>
  <si>
    <t>ZŠ Komenium 8. května - nové oddělení MŠ</t>
  </si>
  <si>
    <t>Socha Svatého Floriána</t>
  </si>
  <si>
    <t>Jihoslovanské mauzoleum - náklad na PD</t>
  </si>
  <si>
    <t>Jihoslovanské mauzoleum</t>
  </si>
  <si>
    <t>ZŠ Nedvědova hřiště</t>
  </si>
  <si>
    <t>3631-Veřejné osvětlení</t>
  </si>
  <si>
    <t>Nasvětlení kostela Cyrila a Metoděje v Hejčíně</t>
  </si>
  <si>
    <t>CELKEM 3631</t>
  </si>
  <si>
    <t>Svatý Kopeček - oprava opěrné zdi a schodů u hospice, náklad na PD</t>
  </si>
  <si>
    <t>Obnova zeleně ústředního hřbitova v Olomouci - dotovaná akce - následná péče - náklad na PD,  fond 15</t>
  </si>
  <si>
    <t>Výstaviště Flora Olomouc, a. s. - oprava podzemních chodeb</t>
  </si>
  <si>
    <t>Pekární ulice - oprava hradební zdi</t>
  </si>
  <si>
    <t>Radnice - oprava střechy - výměna krytiny a oprava krovu, výměna fatálně poškozených prvků a částí krovu (cca 30% - průzkum probíhá), ošetření krovu, výměna plechové krytiny, nová klempířina. Cena přibližná, bude upřesněna po zpracování DZS a rozpočtu.</t>
  </si>
  <si>
    <t>Výstaviště Flora Olomouc, a. s. - archeologický kabinetní průzkum - platby za zpracování archeologických nálezů - fond 52</t>
  </si>
  <si>
    <t>Václavkova ulice snesení lávky nad tratí ČD  - havarijní stav s omezeným užíváním</t>
  </si>
  <si>
    <t>Knihovna  - oprava střechy - aktualizace PD</t>
  </si>
  <si>
    <t>ÚZ 14336 MV ČR na rozvoj města - opravy komunikací a chodníků</t>
  </si>
  <si>
    <t xml:space="preserve">Opravy havarijních stavů mostů, lávek a podchodů .Jedná se o velkou opravu mostu přes Hamerský náhon na ul. Sladkovského, most na ul. Bratří Čapků přes potok Stouska, lávka pro pěší přes Mlýnský potok ke Korunní pevnůstce, lávka pro pěší přes řeku Moravu u Klášterního Hradiska. </t>
  </si>
  <si>
    <t>podzemní parkoviště, opravy - schodiště, výtahy, řešení zatékání, výměna dožilého plastového zasklení za bezpečnostní sklo, obnova nátěrů 1. a 2. podzemního podlaží.</t>
  </si>
  <si>
    <t>opravy světelných signalizačních zařízení a veřejného osvětlení, přeložky VO, aktualizace signálních plánů, havarijní stavy VO</t>
  </si>
  <si>
    <t xml:space="preserve">ODBOR VNĚJŠÍCH VZTAHŮ A INFORMACÍ </t>
  </si>
  <si>
    <t>Zimní stadion - projekt opravy střechy a zateplení pláště</t>
  </si>
  <si>
    <t>Zimní stadion - drobné opravy</t>
  </si>
  <si>
    <t xml:space="preserve">CELKEM ODBOR VNĚJŠÍCH VZTAHŮ A INFORMACÍ </t>
  </si>
  <si>
    <t>drobné opravy ZŠ a MŠ - dle rozhodnutí RMO/ZMO</t>
  </si>
  <si>
    <t>Radnice - oprava přebalovací místnosti</t>
  </si>
  <si>
    <t>úprava vestibulu budovy MMOl ul. Štursova</t>
  </si>
  <si>
    <t>ODBOR KANCELÁŘ TAJEMNÍKA</t>
  </si>
  <si>
    <t>Hálkova 20, Olomouc - oprava střechy</t>
  </si>
  <si>
    <t>CELKEM ODBOR KANCELÁŘ TAJEMNÍKA</t>
  </si>
  <si>
    <t xml:space="preserve">ODBOR MAJETKOPRÁVNÍ </t>
  </si>
  <si>
    <t>údržba 50 studní</t>
  </si>
  <si>
    <t>odvodnění pozemků, otevřené odpady (dle požadavků KMČ)</t>
  </si>
  <si>
    <t>2333-Úpravy drobných vodních toků</t>
  </si>
  <si>
    <t>údržba Hamerského náhonu, údržba odpadu a odtoku v Týnečku a Neředíně,  nádrž Radíkov a Droždín, odbahnění hasičské nádrže Droždín, oprava hráze v Neředíně, oprava nádrže u hasičské zbrojnice Lošov</t>
  </si>
  <si>
    <t xml:space="preserve">CELKEM ODBOR MAJETKOPRÁVNÍ </t>
  </si>
  <si>
    <t>oprava výměníkové stanice v Holici a sklad Nešpora, garážová vrata Lošov</t>
  </si>
  <si>
    <t>CELKEM VELKÉ OPRAVY MMOL</t>
  </si>
  <si>
    <t>MZDY - ODBOR KANCELÁŘ TAJEMNÍKA</t>
  </si>
  <si>
    <t>5019-Ostatní platy</t>
  </si>
  <si>
    <t>především refundace mezd</t>
  </si>
  <si>
    <t>5021-Ostatní osobní výdaje</t>
  </si>
  <si>
    <t>odměny členům výboru zastupitelstev a komisí rad obcí a krajů</t>
  </si>
  <si>
    <t>5023-Odměny členů zastupitelstev obcí a krajů</t>
  </si>
  <si>
    <t>odměny čl. zastupitelstev obcí a krajů (vč. uvol. zastup.)</t>
  </si>
  <si>
    <t>5031-Povinné pojistné na sociální zabezpečení a příspěvek na státní politiku zaměstnanosti</t>
  </si>
  <si>
    <t>povinný odvod 25%</t>
  </si>
  <si>
    <t>5032-Povinné pojistné na veřejné zdravotní pojištění</t>
  </si>
  <si>
    <t>povinný odvod 9%</t>
  </si>
  <si>
    <t>5038-Povinné pojistné na úrazové pojištění</t>
  </si>
  <si>
    <t>4,2 promile z pol. ze základu pro soc poj.</t>
  </si>
  <si>
    <t>5424-Náhrady mezd v době nemoci</t>
  </si>
  <si>
    <t>náhrada mezd v prvních 14 dnech nemoci dle zák. č. 262/2006 Sb.</t>
  </si>
  <si>
    <t>5011-Platy zaměstnanců v pracovním poměru</t>
  </si>
  <si>
    <t>Ter. soc. práce</t>
  </si>
  <si>
    <t xml:space="preserve">kluby důchodců </t>
  </si>
  <si>
    <t>org. 358 IPOK Azylový dům, fond 108</t>
  </si>
  <si>
    <t>org. 358 IPOK Domov pro matky s dětmi, fond 107</t>
  </si>
  <si>
    <t>soc. fond MMOl</t>
  </si>
  <si>
    <t>org. 4960 projekt IPRÚ, fond 43</t>
  </si>
  <si>
    <t xml:space="preserve">Centrum semafor </t>
  </si>
  <si>
    <t>noclehárna - platy zaměstnanců</t>
  </si>
  <si>
    <t>Příspěvek Svazu měst a obcí ČR, fond 109</t>
  </si>
  <si>
    <t>Projekt ERASMUS+, fond 110</t>
  </si>
  <si>
    <t>ost. platby za provedenou práci jinde nezař.</t>
  </si>
  <si>
    <t>dohody o prac. činnosti a o prov. práce + detaš. prac. MMOl</t>
  </si>
  <si>
    <t>5024-Odstupné</t>
  </si>
  <si>
    <t>povinný odvod 4,2 prom. ze základu pro soc. poj. včetně Městské policie</t>
  </si>
  <si>
    <t>5195-Odvody za neplnění povinnosti zaměstnávat zdravotně postižené</t>
  </si>
  <si>
    <t>ZPS zvýšený odvod</t>
  </si>
  <si>
    <t>CELKEM MZDY - ODBOR KANCELÁŘ TAJEMNÍKA</t>
  </si>
  <si>
    <t>MZDY (ÚZ DOTAČNÍ TITULY)</t>
  </si>
  <si>
    <t>ÚZ 335 13233 MPSV ČR na podporu standard. orgánu činnosti SPOD, fond 98</t>
  </si>
  <si>
    <t>org. 242 ÚZ 13305 Domov pro matky s dětmi Holečkova</t>
  </si>
  <si>
    <t xml:space="preserve">ÚZ 13305 Azylový dům </t>
  </si>
  <si>
    <t>ÚZ 13305 MPSV ČR noclehárna</t>
  </si>
  <si>
    <t>ÚZ 13005 MPSV ČR na Obec přátelská rodině</t>
  </si>
  <si>
    <t>ÚZ 1045 13013 Úřad práce na OP Zaměstnanost - platy</t>
  </si>
  <si>
    <t>ÚZ 1041 13013 Úřad práce na OP Zaměstnanost - platy</t>
  </si>
  <si>
    <t>CELKEM MZDY (ÚZ DOTAČNÍ TITULY)</t>
  </si>
  <si>
    <t>MZDY - MĚSTSKÁ POLICIE</t>
  </si>
  <si>
    <t>celkem 138 pracovníků vč. refundaci do HČ, zákonné navyšování platů, odměny, přesčasy, příplatky, práce v so, ne,svátek atd.</t>
  </si>
  <si>
    <t>org. 420 soc. fond platy</t>
  </si>
  <si>
    <t>zástup za pracovnice na KSMO po dobu dovolené, nemoci atp., úklid Kopeček</t>
  </si>
  <si>
    <t>25% z platů a OOV (org. 420)</t>
  </si>
  <si>
    <t>org. 420 soc. fond soc. poj.</t>
  </si>
  <si>
    <t>9% z platů + OOV (org. 420)</t>
  </si>
  <si>
    <t>org. 420 soc. fond zdrav. poj.</t>
  </si>
  <si>
    <t>CELKEM MZDY - MĚSTSKÁ POLICIE</t>
  </si>
  <si>
    <t>POPLATKY OSA ZA HUDEBNÍ PRODUKCE + HONORÁŘE UMĚLCŮM + ODMĚNY ZA UŽITÍ POČÍTAČOVÝCH PROGRAMŮ</t>
  </si>
  <si>
    <t>5041-Odměny za užití duševního vlastnictví</t>
  </si>
  <si>
    <t>org. 801 Letiště Neředín - poplatky OSA za hudební produkce</t>
  </si>
  <si>
    <t>OVVI - poplatky OSA za hudební produkce</t>
  </si>
  <si>
    <t>OVVI - honoráře umělcům</t>
  </si>
  <si>
    <t>Odbor správních činností - honoráře umělcům - svatební obřady atd.</t>
  </si>
  <si>
    <t>Odbor školství - org. 650 honoráře umělcům - akce KPOZ, vítání občánků atd.</t>
  </si>
  <si>
    <t>CELKEM POPLATKY OSA ZA HUDEBNÍ PRODUKCE + HONORÁŘE UMĚLCŮM + ODMĚNY ZA UŽITÍ POČÍTAČOVÝCH PROGRAMŮ</t>
  </si>
  <si>
    <t>CELKEM MZDY</t>
  </si>
  <si>
    <t>OVS ODBOR DOPRAVY</t>
  </si>
  <si>
    <t>TSMO,a.s. OVS org. 10562 opravy a udržba komunikací</t>
  </si>
  <si>
    <t>TSMO,a.s. OVS org. 10569 mandátní smlouva</t>
  </si>
  <si>
    <t>TSMO,a.s. OVS org. 10563 skládka materiálu</t>
  </si>
  <si>
    <t>TSMO,a.s. OVS org. 10564 podzemní parkoviště</t>
  </si>
  <si>
    <t>TSMO,a.s. OVS org. 10565 pasport MK</t>
  </si>
  <si>
    <t>TSMO,a.s. OVS org. 10566 rozkopávky MK</t>
  </si>
  <si>
    <t>TSMO,a.s. OVS org. 10561 výběr parkovného</t>
  </si>
  <si>
    <t>TSMO,a.s. Štítného ul. - výdaje v období udržitelnosti projektu, fond 12</t>
  </si>
  <si>
    <t>TSMO,a.s. Přednádražní prostor - výdaje v období udržitelnosti projektu, fond 60</t>
  </si>
  <si>
    <t>TSMO a.s. Dolní náměstí - rekonstrukce - doba udržitelnosti projektu do r. 2020, fond 45</t>
  </si>
  <si>
    <t>TSMO,a.s. OVS org. 10567 veřejné osvětlení a SSZ</t>
  </si>
  <si>
    <t>TSMO,a.s. OVS org. 10568 pasport VO a SSZ</t>
  </si>
  <si>
    <t>5193-Výdaje na dopravní územní obslužnost</t>
  </si>
  <si>
    <t>ostatní OVS org. 2674 smluvní jízdné, přenosné jízdenky pro zaměstnance MMOl</t>
  </si>
  <si>
    <t>ostatní OVS org. 2675 změny jízdních řádů</t>
  </si>
  <si>
    <t>OVS org. 2676 dopravní obslužnost - kompenzace jízdného přímým účastníkům odboje</t>
  </si>
  <si>
    <t>OVS org. 2677 Kompenzace "DÁRCI" + "SENIOR PAS"</t>
  </si>
  <si>
    <t>CELKEM OVS ODBOR DOPRAVY</t>
  </si>
  <si>
    <t>OVS ODBOR AGENDY ŘIDIČŮ A MOTOROVÝCH VOZIDEL</t>
  </si>
  <si>
    <t>TSMO,a.s. OVS Centrum Semafor - údržba venkovního areálu Centra Semafor</t>
  </si>
  <si>
    <t>CELKEM OVS ODBOR AGENDY ŘIDIČŮ A MOTOROVÝCH VOZIDEL</t>
  </si>
  <si>
    <t>OVS ODBOR VNĚJŠÍCH VZTAHŮ A INFORMACÍ</t>
  </si>
  <si>
    <t>2229-Ostatní záležitosti v silniční dopravě</t>
  </si>
  <si>
    <t>TSMO,a.s. OVS org. 1056 udržování a opravy inform.  a orientač. syst., značení domů a památek</t>
  </si>
  <si>
    <t>TSMO, a.s. OVS org. 1056 Římský mílník - údržování</t>
  </si>
  <si>
    <t>TSMO,a.s. OVS org. 1056 kontrola techn. stavu a údržba veř. hřišť</t>
  </si>
  <si>
    <t>CELKEM OVS ODBOR VNĚJŠÍCH VZTAHŮ A INFORMACÍ</t>
  </si>
  <si>
    <t>OVS ODBOR KANCELÁŘ TAJEMNÍKA</t>
  </si>
  <si>
    <t>TSMO,a.s. OVS org. 1056 udrž. mobiliáře v přednádraž. prostoru</t>
  </si>
  <si>
    <t>TSMO a.s. Přichystalova ul. - po dobu udržitelnosti projektu (do 31. 08. 2015) - fond 48</t>
  </si>
  <si>
    <t>TSMO a.s. Přednádražní prostor - po dobu udržitelnosti projektu - fond 60</t>
  </si>
  <si>
    <t>CELKEM OVS ODBOR KANCELÁŘ TAJEMNÍKA</t>
  </si>
  <si>
    <t>OVS ODBOR ŽIVOTNÍHO PROSTŘEDÍ</t>
  </si>
  <si>
    <t>Výstaviště FLORA, a.s. OVS org. 1075 Výstaviště FLORA Ol.</t>
  </si>
  <si>
    <t>3722-Sběr a svoz komunálních odpadů</t>
  </si>
  <si>
    <t>TSMO,a.s. OVS org. 1056 sběr a svoz komunál. odpadů vč. sběrových sobot</t>
  </si>
  <si>
    <t>TSMO,a.s. OVS org. 10561 čistota města vč. stát. komunikací</t>
  </si>
  <si>
    <t>TSMO,a.s. OVS org. 10561 úklid přednádraží IV. etapa - výdaje po dobu udržitelnosti projektu, fond 60</t>
  </si>
  <si>
    <t>TSMO a.s. OVS org. 10561 Povel - obyt. zóna - revital. a regener. sídliště - nákup ost. služeb - udržitelnost projektu (kontejner. stání, odpad. koše), fond 46</t>
  </si>
  <si>
    <t>TSMO, a. s. OVS org. 10561 Povel - obyt. zóna - revital. a regener. sídliště II. etapa (RC 2), udržitelnost projektu (kontej. stání, odpadkové koše) fond 63</t>
  </si>
  <si>
    <t>TSMO a.s. OVS org. 10561 Dolní náměstí - rekonstrukce, udržitelnost projektu (kontej. stání, odpadkové koše) fond 45</t>
  </si>
  <si>
    <t>CELKEM 3722</t>
  </si>
  <si>
    <t>TSMO,a.s. OVS org. 1056 péče o vzhled obcí a veř. zeleň</t>
  </si>
  <si>
    <t>TSMO,a.s. OVS org. 1057 pasport VZ</t>
  </si>
  <si>
    <t>TSMO,a.s. OVS org. 1056 správa a údržba areálu Chválkovice</t>
  </si>
  <si>
    <t>CELKEM OVS ODBOR ŽIVOTNÍHO PROSTŘEDÍ</t>
  </si>
  <si>
    <t>OVS ODBOR MAJETKOPRÁVNÍ</t>
  </si>
  <si>
    <t xml:space="preserve">TSMO, a.s.,   Arionova kašna, kašna NAMIRO
</t>
  </si>
  <si>
    <t>Michalské schody, Památník bojovníků
TSMO,a.s. OVS org. 1056 údržba a provozování památek</t>
  </si>
  <si>
    <t>TSMO,a.s. OVS org. 10561 správa a provoz pítka  Malého prince</t>
  </si>
  <si>
    <t>TSMO,a.s. OVS org. 10562 údržba vodních ploch - rybník Tabulák, kašna Jalta</t>
  </si>
  <si>
    <t xml:space="preserve">TSMO,a.s. OVS org. 10563 údržba povodň. mříže na Nemilance, 
údržba vodotečí v městských částech. </t>
  </si>
  <si>
    <t>TSMO,a.s. OVS org. 10564 údržba odvodňovacího koryta Povelská</t>
  </si>
  <si>
    <t>CELKEM OVS ODBOR MAJETKOPRÁVNÍ</t>
  </si>
  <si>
    <t>OVS ODBOR OCHRANY</t>
  </si>
  <si>
    <t>TSMO, a.s. - odstranění následků škod v důsledku mimořádných událostí na území města Olomouc vč. přívalových povodní. Údržba vodočetných latí. Údržba civilní ochrany. Údržba přečerpávající stanice a související dešťové kanalizace v Chomoutově.</t>
  </si>
  <si>
    <t>CELKEM OVS ODBOR OCHRANY</t>
  </si>
  <si>
    <t xml:space="preserve">CELKEM OBJEDNÁVKY VEŘEJNÝCH SLUŽEB </t>
  </si>
  <si>
    <t>MORAVSKÉ DIVADLO OL.</t>
  </si>
  <si>
    <t>Moravské divadlo Olomouc</t>
  </si>
  <si>
    <t>ÚZ 00200 Olomoucký kraj pro MDO na provoz</t>
  </si>
  <si>
    <t>ÚZ 34352 MK ČR pro MDO</t>
  </si>
  <si>
    <t>CELKEM MORAVSKÉ DIVADLO OL.</t>
  </si>
  <si>
    <t>MORAVSKÁ FILHARMONIE OL.</t>
  </si>
  <si>
    <t>Moravská filharmonie Olomouc</t>
  </si>
  <si>
    <t>ÚZ 00001 Ol. kraj na projekt "Má vlast - koncerty s V. Hudečkem"</t>
  </si>
  <si>
    <t xml:space="preserve">ÚZ 00200 Olomoucký kraj pro MF na aktivity </t>
  </si>
  <si>
    <t>ÚZ 00213 Olomoucký kraj na 47. ročník Mezinárodního varhanního festivalu (140 tis. Kč) a na 14. ročník Mezinárodního hudebního festivalu Dvořákova Olomouc (550 tis. Kč)</t>
  </si>
  <si>
    <t xml:space="preserve">ÚZ 34352 MK ČR na vlastní uměleckou činnost </t>
  </si>
  <si>
    <t>CELKEM MORAVSKÁ FILHARMONIE OL.</t>
  </si>
  <si>
    <t>KNIHOVNA MĚSTA OL.</t>
  </si>
  <si>
    <t xml:space="preserve">Knihovna města Olomouce </t>
  </si>
  <si>
    <t xml:space="preserve">ÚZ 00204 Olomoucký kraj na financování regionální funkce                                                  </t>
  </si>
  <si>
    <t>CELKEM KNIHOVNA MĚSTA OL.</t>
  </si>
  <si>
    <t>HŘBITOVY MĚSTA OL.</t>
  </si>
  <si>
    <t>CELKEM HŘBITOVY MĚSTA OL.</t>
  </si>
  <si>
    <t>ZOO SV. KOPEČEK OL.</t>
  </si>
  <si>
    <t>ZOO Sv. Kopeček Olomouc</t>
  </si>
  <si>
    <t>ÚZ 15065 MŽP ČR na program "Příspěvek zoologickým zahradám"</t>
  </si>
  <si>
    <t>CELKEM ZOO SV. KOPEČEK OL.</t>
  </si>
  <si>
    <t xml:space="preserve">CELKEM PŘÍSPĚVKOVÉ ORGANIZACE </t>
  </si>
  <si>
    <t xml:space="preserve">CELKEM PLÁNY ROZVOJE </t>
  </si>
  <si>
    <t>HCO, s.r.o. - provoz Zimního stadiionu</t>
  </si>
  <si>
    <t>OLTERM &amp; TD, a. s.  - správa a provoz Plav. stadionu / v tom 5 100 tis. hlavní smlouva, 2 900 tis. plavání batolat + 10 mil. doplatek revizního vzorce/</t>
  </si>
  <si>
    <t>OLTERM &amp; TD, a. s. - opravy Plaveckého stadionu</t>
  </si>
  <si>
    <t>Aquapark Olomouc, a. s. - roční služebné dle koncesní smlouvy</t>
  </si>
  <si>
    <t>CELKEM SPORTOVNÍ ZAŘÍZENÍ MĚSTA</t>
  </si>
  <si>
    <t>INV ODBOR INVESTIC</t>
  </si>
  <si>
    <t>6121-Budovy, haly a stavby</t>
  </si>
  <si>
    <t xml:space="preserve">15505 ÚZ 365 17871 Werichova - parkovací stání, fond 106 </t>
  </si>
  <si>
    <t>14851 ÚZ 385 87505 Za Školou, Linderova ul - rekonstrukce komunikace, fond 97</t>
  </si>
  <si>
    <t>15454 ÚZ 385 87505 Povel - obytná zóna - revitalizace a regenerace sídliště III. etapa / část I- Jižní spojka, fond 105</t>
  </si>
  <si>
    <t>15417 ÚZ 385 87505 Jantarová stezka - 2. část, fond 62</t>
  </si>
  <si>
    <t>15155 ÚZ 385 87505 ZŠ Nemilany - Společně do školy, fond 89</t>
  </si>
  <si>
    <t>15532 ÚZ 385 87505  ZŠ Nedvědova - hřiště, fond 103</t>
  </si>
  <si>
    <t>15007 ÚZ 385 87505 Bikepark Olomouc, fond 51</t>
  </si>
  <si>
    <t>15108 UZ 545 15839 Překladiště - Chválkovice, fond 100 (vratka v roce 2016 - nedodržení podmínek dotačního titulu 199.401,12 Kč)</t>
  </si>
  <si>
    <t>15545 Vietnamská lávka</t>
  </si>
  <si>
    <t>15546 Ostrovský most</t>
  </si>
  <si>
    <t>14851 Za Školou - rekonstrukce komunikace a inženýrských sítí, fond 97</t>
  </si>
  <si>
    <t>15410 Černovír, Heydukova - rekonstrukce komunikace a kanalizace, fond 104</t>
  </si>
  <si>
    <t>14864 Protipovodňová opatření II. B - související investice</t>
  </si>
  <si>
    <t>15347 Jižní - dopravní opatření</t>
  </si>
  <si>
    <t>15417 Jantarová stezka - 2. část, fond 62</t>
  </si>
  <si>
    <t>15381 Povel - obytná zóna - revitalizace a regenerace sídliště II. etapa, fond 63 - dobropis (vyúčtování za přeložku)</t>
  </si>
  <si>
    <t>14781 Ulice 1. máje - rekonstrukce komunikace a inž. sítí</t>
  </si>
  <si>
    <t>15533 Velkomoravská - Schweitzerova, úprava křižovatky</t>
  </si>
  <si>
    <t>15454 Povel - obytná zóna - revitalizace a regenerace sídliště III. etapa / část I- Jižní spojka, fond 105</t>
  </si>
  <si>
    <t xml:space="preserve">15505 Werichova - parkovací stání, fond 106 </t>
  </si>
  <si>
    <t>15602 Masarykova - most</t>
  </si>
  <si>
    <t>15536 Velkomoravská, cyklostezka - most přes Moravu</t>
  </si>
  <si>
    <t>15413 Zolova - Kyselovská - chodník</t>
  </si>
  <si>
    <t>15397 Lesní cesta - Berounka</t>
  </si>
  <si>
    <t>15398 Lesní cesta - Okružní</t>
  </si>
  <si>
    <t>15416 Holická - Babíčkova - cyklostezka</t>
  </si>
  <si>
    <t>15611 Střední Novosadská Penny Market - přechod pro pěší</t>
  </si>
  <si>
    <t>15612 Střední Novosadská Polygrafická škola - přechod pro chodce</t>
  </si>
  <si>
    <t>15159 Jesenická - rekonstrukce propustku</t>
  </si>
  <si>
    <t>15604 Litovel č.p. 14 - kanalizační přípojka</t>
  </si>
  <si>
    <t>15553 MŠ Dělnická - statické úpravy</t>
  </si>
  <si>
    <t>15404 ZŠ a MŠ Řezníčkova  - hřiště, fond 68</t>
  </si>
  <si>
    <t>15155 ZŠ Nemilany - společně do školy, fond 89</t>
  </si>
  <si>
    <t>15406 ZŠ Mozartova - rekonstrukce hřiště, fond 80</t>
  </si>
  <si>
    <t>15631 ZŠ a MŠ Demlova - nové oddělení MŠ Petřkova</t>
  </si>
  <si>
    <t>15636 ZŠ Komenium 8. května - nové oddělení MŠ</t>
  </si>
  <si>
    <t>15605 MDO - rekonstrukce dámského WC</t>
  </si>
  <si>
    <t>14957 Dětská hřiště</t>
  </si>
  <si>
    <t>15532 ZŠ Nedvědova - hřiště, fond 103</t>
  </si>
  <si>
    <t>15638 Jižní - dětské hřiště</t>
  </si>
  <si>
    <t>15639 Kischova II - dětské hřiště</t>
  </si>
  <si>
    <t>15635 Lesní, Nové Sady - dětské hřiště</t>
  </si>
  <si>
    <t>15007 Bikepark Olomouc, fond 51</t>
  </si>
  <si>
    <t>15282 Horní náměstí - osvětlení, dobropis za likvidaci demontovaných stožárů z veřejného osvětlení za rok 2014</t>
  </si>
  <si>
    <t>15108 Překládací stanice odpadů, fond 100</t>
  </si>
  <si>
    <t>6901-Rezervy kapitálových výdajů</t>
  </si>
  <si>
    <t>15304 Rezerva - PD</t>
  </si>
  <si>
    <t>6129-Nákup dlouhodobého hmotného majetku jinde nezařazený</t>
  </si>
  <si>
    <t>Věcná břemena</t>
  </si>
  <si>
    <t>CELKEM INV ODBOR INVESTIC</t>
  </si>
  <si>
    <t>INV ODBOR DOPRAVY</t>
  </si>
  <si>
    <t>15457 ÚZ 00605 Jílová, smíšená stezka, fond 111</t>
  </si>
  <si>
    <t>15644 Tř. Svornosti, vnitroblok - komunikace</t>
  </si>
  <si>
    <t>15457 Jílová, smíšena stezka, fond 111</t>
  </si>
  <si>
    <t>15645 Hodolanská ulice - přechody pro pěší (ul. Jiráskova, ul. Purkyňova, ul. Farského)</t>
  </si>
  <si>
    <t>CELKEM INV ODBOR DOPRAVY</t>
  </si>
  <si>
    <t>INV ODBOR VNĚJŠÍCH VZTAHŮ A INFORMACÍ</t>
  </si>
  <si>
    <t>15654 OLTERM &amp; TD, a.s.  Olomouc - rekonstrukce prostorů pro sprchování a soc. zázemí</t>
  </si>
  <si>
    <t>CELKEM INV ODBOR VNĚJŠÍCH VZTAHŮ A INFORMACÍ</t>
  </si>
  <si>
    <t xml:space="preserve">CELKEM STAVEBNÍ INVESTICE </t>
  </si>
  <si>
    <t>INV PD - ODBOR DOPRAVY</t>
  </si>
  <si>
    <t>25457 Jílová, smíšena stezka, fond 111</t>
  </si>
  <si>
    <t>25644 Tř. Svornosti, vnitroblok - komunikace</t>
  </si>
  <si>
    <t>CELKEM INV PD - ODBOR DOPRAVY</t>
  </si>
  <si>
    <t>INV PD - ODBOR ŠKOLSTVÍ</t>
  </si>
  <si>
    <t>25648 ZŠ a MŠ Řezníčkova (MŠ Táboritů) - rekonstrukce prostor</t>
  </si>
  <si>
    <t>CELKEM INV PD - ODBOR ŠKOLSTVÍ</t>
  </si>
  <si>
    <t>25545 Vietnamská lávka</t>
  </si>
  <si>
    <t>25546 Ostrovský most</t>
  </si>
  <si>
    <t>24864 Protipovodňová opatření II. B etapa - související investice</t>
  </si>
  <si>
    <t>25274 Stará Víska - rekonstrukce komunikace a inž. sítí, fond 92</t>
  </si>
  <si>
    <t>25326 Kasárna Neředín - obslužné komunikace</t>
  </si>
  <si>
    <t>25343 Legionářská - Studentská, rekonstrukce komunikace</t>
  </si>
  <si>
    <t>25409 Křelovská - odvodnění komunikace</t>
  </si>
  <si>
    <t>25415 Dolní Hejčínská - rekonstrukce komunikace</t>
  </si>
  <si>
    <t xml:space="preserve">25501 Lošov, Pod Hvězdárnou - rekonstrukce komunikace </t>
  </si>
  <si>
    <t xml:space="preserve">25502 Lošov, Zlaté Doly - rekonstrukce komunikace </t>
  </si>
  <si>
    <t>25630 Domovina - rekonstrukce komunikace</t>
  </si>
  <si>
    <t>24769 Bezbariérové úpravy komunikací  Olomouc - trasa M</t>
  </si>
  <si>
    <t>24781 Ul. 1. máje - rekonstrukce komunikace a inž. sítí</t>
  </si>
  <si>
    <t>24780 Ul. 8. května - stavební úpravy komunikace</t>
  </si>
  <si>
    <t>24979 V Hlinkách - parkoviště</t>
  </si>
  <si>
    <t>25381 Povel - obytná zóna - revitalizace a regenerace sídliště II. etapa, fond 63 - dobropis, vyúčtování věcného břemene - přeložka VN</t>
  </si>
  <si>
    <t>25348 Přerovská - dopravní opatření</t>
  </si>
  <si>
    <t>25397 Lesní cesta - Berounka</t>
  </si>
  <si>
    <t>25398 Lesní cesta - Okružní</t>
  </si>
  <si>
    <t>25412 Sladkovského - rek. komunikace a chodníků</t>
  </si>
  <si>
    <t>25455 Jeremenkova - cyklostezka</t>
  </si>
  <si>
    <t>25456 Na Vozovce - cyklostezka a úprava zóny</t>
  </si>
  <si>
    <t>25477 Hodolanská, Jiráskova - přechody pro pěší</t>
  </si>
  <si>
    <t>25478 Hodolanská, Stará Víska - přechod pro pěší</t>
  </si>
  <si>
    <t>25480 Divišova, Bystrovanská - přechod pro pěší</t>
  </si>
  <si>
    <t>25482 Chomoutov - autobusová točna a zastávka</t>
  </si>
  <si>
    <t>25499 Lošov - revitalizace průtahu silnice, org. 25499</t>
  </si>
  <si>
    <t>25506 Nedvězí, Rybniční - rekonstrukce komunikace</t>
  </si>
  <si>
    <t>25536 Velkomoravská, cyklostezka - most přes Moravu</t>
  </si>
  <si>
    <t>25537 Lošov - Liškovská - rekonstrukce komunikace a inž. sítí</t>
  </si>
  <si>
    <t xml:space="preserve">25528 Povel - obytná zóna - regenerace a revitalizace sídliště - III. etapa / II </t>
  </si>
  <si>
    <t>25529 Povel - obytná zóna - regenerace a revitalizace sídliště - III. etapa / III</t>
  </si>
  <si>
    <t>25549 Hamerská ulice - silnice III/4436</t>
  </si>
  <si>
    <t>25572 Jantarová stezka - úsek Hodolanská, Libušina I. část</t>
  </si>
  <si>
    <t>24981 Za Vodojemem - malá parkoviště</t>
  </si>
  <si>
    <t>25587 Na Letné - parkoviště</t>
  </si>
  <si>
    <t>25602 Masarykova - most</t>
  </si>
  <si>
    <t>25611 Střední Novosadská - PENNY Market přechod pro pěší</t>
  </si>
  <si>
    <t>25612 Střední Novosadská - Polygrafická škola přechod pro chodce</t>
  </si>
  <si>
    <t>25613 Klášterní Hradisko  - přechod pro pěší</t>
  </si>
  <si>
    <t>25614 Werichova - parkoviště (místo hřiště)</t>
  </si>
  <si>
    <t>25616 Tř. Míru, Neředínská - úprava křižovatky</t>
  </si>
  <si>
    <t>25626 Neředín, Topolany - cyklostezka</t>
  </si>
  <si>
    <t>25628 Týneček - přechod pro pěší</t>
  </si>
  <si>
    <t>25643 Kačení ulice - rekonstrukce</t>
  </si>
  <si>
    <t>25271 Sv. Kopeček - zastávka MHD</t>
  </si>
  <si>
    <t>25161 Tramvajová trať II. etapa - Nové Sady - Povel</t>
  </si>
  <si>
    <t>25217 Tramvajová trať Nové Sady - část A - vyúčtování zálohové faktury za věcné břemeno  z roku 2011</t>
  </si>
  <si>
    <t>25603 Pražská - přeložka vodovodu</t>
  </si>
  <si>
    <t>25281 Slavonín - zkapacitnění propustku</t>
  </si>
  <si>
    <t>24740 Protipovodňová opatření na Nemilance</t>
  </si>
  <si>
    <t>25342 Legionářská - Brožíkova, rekonstrukce kanalizace a inž. sítí</t>
  </si>
  <si>
    <t>25367 Letiště - kanalizace</t>
  </si>
  <si>
    <t>25410 Černovír - rekonstrukce komunikace  dobudování kanalizace ul. Heydukova</t>
  </si>
  <si>
    <t>24776 Kanalizační přípojky - FS II</t>
  </si>
  <si>
    <t>25039 Erenburgova - přípojky</t>
  </si>
  <si>
    <t>25193 Mlýnský potok - jez</t>
  </si>
  <si>
    <t>25625 Radíkov - rekonstrukce vodní nádrže a sanace břehů</t>
  </si>
  <si>
    <t>25619 MŠ Svatoplukova 11 - stavební úpravy</t>
  </si>
  <si>
    <t>25620 MŠ Holečkova - energetická opatření</t>
  </si>
  <si>
    <t>25621 MŠ Nedvědova - energetická opatření</t>
  </si>
  <si>
    <t>25622 MŠ Husitská a dětské centrum - energetická opatření</t>
  </si>
  <si>
    <t>25623 MŠ Rožňavská - energetická opatření</t>
  </si>
  <si>
    <t>25624 MŠ Čajkovského - energetická opatření</t>
  </si>
  <si>
    <t>25472 FZŠ Hálkova - přístavba učeben, fond 84</t>
  </si>
  <si>
    <t>25617 ZŠ Demlova - rekonstrukce střechy</t>
  </si>
  <si>
    <t>25618 ZŠ Rožňavská - rekonstrukce střechy tělocvičny</t>
  </si>
  <si>
    <t>25605 MDO - rekonstrukce dámského WC</t>
  </si>
  <si>
    <t>25635 Lesní, Nové Sady - dětské hřiště</t>
  </si>
  <si>
    <t xml:space="preserve">25629 Sv. Kopeček - objekt Kříčkova 4 </t>
  </si>
  <si>
    <t>25319 Holický les - komunikace, lávka</t>
  </si>
  <si>
    <t>25637 Holice - sklad protipovodňové ochrany - stavební úpravy</t>
  </si>
  <si>
    <t xml:space="preserve">CELKEM PROJEKTOVÉ DOKUMENTACE </t>
  </si>
  <si>
    <t>6122-Stroje, přístroje a zařízení</t>
  </si>
  <si>
    <t>35108 UZ 545 15839 Překladiště - Chválkovice, fond 100</t>
  </si>
  <si>
    <t>6111-Programové vybavení</t>
  </si>
  <si>
    <t>35631 ZŠ a MŠ Demlova - nové oddělení MŠ Petřkova</t>
  </si>
  <si>
    <t>35155 ZŠ Nemilany - společně do školy, fond 89</t>
  </si>
  <si>
    <t>35639 Kischova II - dětské hřiště</t>
  </si>
  <si>
    <t>35638 Jižní - dětské hřiště</t>
  </si>
  <si>
    <t>35635 Lesní, Nové Sady - dětské hřiště</t>
  </si>
  <si>
    <t>35007 Bikepark</t>
  </si>
  <si>
    <t>6130-Pozemky</t>
  </si>
  <si>
    <t>34398 Výkupy pozemků</t>
  </si>
  <si>
    <t>35108 Překládací stanice odpadu, fond 100</t>
  </si>
  <si>
    <t>35494 Rozárium - obnova I. etapa, fond 87</t>
  </si>
  <si>
    <t>INV ODBOR VNĚJŠÍCJH VZTAHŮ A INFORMACÍ</t>
  </si>
  <si>
    <t>35663 Objektiv CANON TS-E 17 mm f/4 L (odd. propagace a marketingu)</t>
  </si>
  <si>
    <t>6202-Nákup majetkových podílů</t>
  </si>
  <si>
    <t>30953 SK Sigma - kapitálový vstup</t>
  </si>
  <si>
    <t>CELKEM INV ODBOR VNĚJŠÍCJH VZTAHŮ A INFORMACÍ</t>
  </si>
  <si>
    <t>INV ODBOR INFORMATIKY</t>
  </si>
  <si>
    <t>6125-Výpočetní technika</t>
  </si>
  <si>
    <t>35302 ÚZ 365 17871 Centrální informační systém MMOl, II. etapa - v 09 (optická vlákna), fond 39</t>
  </si>
  <si>
    <t>35302 ÚZ 365 17871 Centrální informační systém MMOl, II. etapa - programové vybavení, fond 39</t>
  </si>
  <si>
    <t>34379 Nákup SW</t>
  </si>
  <si>
    <t>31111 Pořízení informační a výpočetní techniky</t>
  </si>
  <si>
    <t>35302 Centrální informační systém MMOl, II. etapa - v 09, fond 39</t>
  </si>
  <si>
    <t>CELKEM INV ODBOR INFORMATIKY</t>
  </si>
  <si>
    <t>INV ODBOR KANCELÁŘ TAJEMNÍKA</t>
  </si>
  <si>
    <t>35509 Vzduchotechnika NAMIRO</t>
  </si>
  <si>
    <t>35659 Elektronická úřední deska</t>
  </si>
  <si>
    <t>CELKEM INV ODBOR KANCELÁŘ TAJEMNÍKA</t>
  </si>
  <si>
    <t>INV MĚSTSKÁ POLICIE</t>
  </si>
  <si>
    <t>35655 ÚZ 14943 PPK Městská policie - Bezpečnostní kamery v podchodech pro chodce</t>
  </si>
  <si>
    <t>30952 Městská policie - rozšíření stacionárního kamerového systému</t>
  </si>
  <si>
    <t>CELKEM INV MĚSTSKÁ POLICIE</t>
  </si>
  <si>
    <t>INV ODBOR MAJETKOPRÁVNÍ</t>
  </si>
  <si>
    <t>30753 Výkupy pozemků</t>
  </si>
  <si>
    <t>35165 Výkupy budov + výkup kom., chodníků a parkovacích stání  od frmy "Kaskády Hejčín"(cca v 3,00 Kč)</t>
  </si>
  <si>
    <t>CELKEM INV ODBOR MAJETKOPRÁVNÍ</t>
  </si>
  <si>
    <t>INV ODBOR OCHRANY</t>
  </si>
  <si>
    <t>6119-Ostatní nákup dlouhodobého nehmotného majetku</t>
  </si>
  <si>
    <t>35650 Nafukovací člun BUSH F470 vč. motoru</t>
  </si>
  <si>
    <t>CELKEM INV ODBOR OCHRANY</t>
  </si>
  <si>
    <t>INV ODBOR ŠKOLSTVÍ</t>
  </si>
  <si>
    <t>35652 Modernizace ŠJ FZŠ a MŠ Dr. M. Horákové - konvektomat, zvl. účet , fond 3</t>
  </si>
  <si>
    <t>CELKEM INV ODBOR ŠKOLSTVÍ</t>
  </si>
  <si>
    <t xml:space="preserve">CELKEM NESTAVEBNÍ INVESTICE </t>
  </si>
  <si>
    <t xml:space="preserve">4431 Model dopravy města Olomouce - pravidelná roční aktualizace na základě uzavřené smlouvy. </t>
  </si>
  <si>
    <t>4585 Pořízení nového územního plánu - náklady na případné pořízení změn územního plánu</t>
  </si>
  <si>
    <t>4290 Studie silniční sítě - studie a návrhy úprav uličních profilů souvisejících zejména s optimálním využitím uličního prostoru, zklidňováním dopravy a tím související bezpečnosti silničního provozu (např. studie možností umístění zón TEMPO 30 v obytných okrscích)</t>
  </si>
  <si>
    <t>5251 Implementace nového územního plánu - pořizování regulačních plánů z podnětu (sídliště) a územních studií, které jsou podmínkou nového ÚP</t>
  </si>
  <si>
    <t>5429 Optimalizace sítě MHD v Olomouci - na základě uzavřené smlouvy se jedná o doplacení 80% z ceny veřejné zakázky</t>
  </si>
  <si>
    <t>5601 Plán udržitelné městské mobility - pořízení dlouhodobého plánu identifikující strategické cíle, akce a opatření</t>
  </si>
  <si>
    <t>4915 Pořízení změn reg. plánu sídliště Povel Čtvrtky</t>
  </si>
  <si>
    <t>5653 Regulační plány RP-13 a RP-21</t>
  </si>
  <si>
    <t xml:space="preserve">CELKEM INV ODBOR KONCEPCE A ROZVOJE </t>
  </si>
  <si>
    <t>6331-Investiční transfery státnímu rozpočtu</t>
  </si>
  <si>
    <t>4864 Protipovodňová opatření II. B etapa - související investice</t>
  </si>
  <si>
    <t>INV ODBOR OVVI</t>
  </si>
  <si>
    <t>6359-Investiční transfery ostatním příspěvkovým organizacím</t>
  </si>
  <si>
    <t>5600 Vlastivědné muzeum Olomouc - "Rozšíření a doplnění Stálé expozice Osobností Olomouce VMO"</t>
  </si>
  <si>
    <t>6322-Investiční transfery spolkům</t>
  </si>
  <si>
    <t>5640 Muzeum Olomoucké pevnosti - úprava centrální plochy Korunní pevnůstky</t>
  </si>
  <si>
    <t>5558 SK Olomouc Sigma MŽ - projekt REKO FS  - Fotbalové ME 21 2015</t>
  </si>
  <si>
    <t>5642 SK UP Olomouc - Vodácká slalomová dráha</t>
  </si>
  <si>
    <t>CELKEM INV ODBOR OVVI</t>
  </si>
  <si>
    <t xml:space="preserve">INV ODBOR ŠKOLSTVÍ </t>
  </si>
  <si>
    <t>6351-Investiční transfery zřízeným příspěvkovým organizacím</t>
  </si>
  <si>
    <t>5591 ÚZ 385 87505 FZŠ a MŠ Holečkova - projekt Centrum volnočasových aktivit</t>
  </si>
  <si>
    <t>5503 MŠ Helsinská - rekonstrukce výtahu</t>
  </si>
  <si>
    <t>5647 MŠ Hermanova - rekonstrukce prostor</t>
  </si>
  <si>
    <t>5356 FZŠ a MŠ Rožňavská - vybudování oplocení před budovou školy</t>
  </si>
  <si>
    <t>5504 FZŠ a MŠ Holečkova - vybavení kuchyně</t>
  </si>
  <si>
    <t>5548 ZŠ Droždín (Gagarinova) - vybudování a napojení kanalizační přípojky</t>
  </si>
  <si>
    <t>5589 ZŠ 8. května - rozšíření kapacity MŠ</t>
  </si>
  <si>
    <t>5591 FZŠ a MŠ Holečkova - projekt Centrum volnočasových aktivit</t>
  </si>
  <si>
    <t>5595 ZŠ a MŠ Řezníčkova - pořízení plynového kotle</t>
  </si>
  <si>
    <t>5610 ZŠ Kopeček (Dvorského)- přípojka</t>
  </si>
  <si>
    <t>5646 ZŠ a MŠ Nemilany - zabezpečení objektu, vjezd do areálu organizace</t>
  </si>
  <si>
    <t>5649 ZŠ Heyrovského - rekonstrukce oplocení vč. brány</t>
  </si>
  <si>
    <t>5651 ZŠ a MŠ Nemilany - modernizace učebny</t>
  </si>
  <si>
    <t>5155 ZŠ a MŠ Nemilany - společně do školy, fond 89</t>
  </si>
  <si>
    <t>5609 ZŠ Nedvědova - hřiště</t>
  </si>
  <si>
    <t xml:space="preserve">CELKEM INV ODBOR ŠKOLSTVÍ </t>
  </si>
  <si>
    <t>5640 Hasičský záchranný sbor Ol. kraje - kontejner pro čerpání vody</t>
  </si>
  <si>
    <t>INV PŘÍSPĚVKOVÉ ORGANIZACE</t>
  </si>
  <si>
    <t>5168 MFO - nákup hudebních nástrojů</t>
  </si>
  <si>
    <t>CELKEM INV PŘÍSPĚVKOVÉ ORGANIZACE</t>
  </si>
  <si>
    <t xml:space="preserve">CELKEM INV PŘÍSPĚVKY A GRANTY </t>
  </si>
  <si>
    <t>4851 Za Školou - rekonstrukce komunikace a inženýrských sítí, fond 97</t>
  </si>
  <si>
    <t>395 Projektová dokumentace</t>
  </si>
  <si>
    <t>5514 Rekonstrukce VVDJ Tabulový vrch</t>
  </si>
  <si>
    <t>5311 Rekonstrukce veřejných částí kanal. přípojek</t>
  </si>
  <si>
    <t>5316 ul. Letců, Neředínská - rekonstrukce kanalizace a vody</t>
  </si>
  <si>
    <t>5515 ČOV Olomouc - rekonstrukce hrubých česlí</t>
  </si>
  <si>
    <t>5516 ČOV Olomouc - rekonstrukce plynojemu</t>
  </si>
  <si>
    <t>5608 OK1B - úprava přepadové hrany a norné stěny</t>
  </si>
  <si>
    <t>5410 Černovír, Heydukova - rekonstrukce komunikace a kanalizace, fond 104</t>
  </si>
  <si>
    <t>CELKEM INV MOVO, A. S. - PROSTŘEDKY Z NÁJEMNÉHO  NA OBNOVU VODOVODŮ A KANALIZACÍ V MAJETKU SMOL</t>
  </si>
  <si>
    <t>5607 Lošov - výměna oken a zateplení hasičské zbrojnice</t>
  </si>
  <si>
    <t xml:space="preserve">CELKEM INV SNO, A. S. </t>
  </si>
  <si>
    <t>KAPITÁLOVÉ VÝDAJE CELKEM</t>
  </si>
  <si>
    <t>INV MOVO, a. s. - prostředky z nájemného  na obnovu vodovodů a kanalizací v majetku SMOl</t>
  </si>
  <si>
    <t>Schválený
rozpočet 2015</t>
  </si>
  <si>
    <t>Upravený
rozpočet 2015</t>
  </si>
  <si>
    <t>SOCIÁLNÍ FOND MMOl - rok 2015</t>
  </si>
  <si>
    <t>SOCIÁLNÍ FOND MĚSTSKÉ POLICIE - rok 2015</t>
  </si>
  <si>
    <t>5331-Neinvestiční příspěvky zřízeným PO</t>
  </si>
  <si>
    <t>§</t>
  </si>
  <si>
    <t>5212-Neinvestiční transfery nefinančním podnik. subj.-FO</t>
  </si>
  <si>
    <t>5213-Neinvestiční transfery nefinančním podnik. subj.-PO</t>
  </si>
  <si>
    <t>5339-Neinvestiční transfery cizím PO</t>
  </si>
  <si>
    <t>5336-Neinvestiční transfery zříz. PO</t>
  </si>
  <si>
    <t>org. 1370 ZŠ a MŠ Svatoplukova -                                           ÚZ 325 33058</t>
  </si>
  <si>
    <t>org. 1370 ZŠ a MŠ Svatoplukova -                          ÚZ 321 33058</t>
  </si>
  <si>
    <t>org. 1260 ZŠ a MŠ Náves Svobody -                      ÚZ 325 058</t>
  </si>
  <si>
    <t>org. 1260 ZŠ a MŠ Náves Svobody -                    ÚZ 321 058</t>
  </si>
  <si>
    <t>Charita Olomouc - Noclehárna pro ženy, Noclehárna pro muže</t>
  </si>
  <si>
    <t xml:space="preserve">Svaz měst a obcí - členský příspěvek </t>
  </si>
  <si>
    <t xml:space="preserve">IP: čl. příspěvek ve Sdružení obcí vodovod Pomoraví ZP 026 (ZBÚ) </t>
  </si>
  <si>
    <t>členský příspěvek - Spolek Odpady Olomouckého kraje, z. s.</t>
  </si>
  <si>
    <t>provoz  historických kašen, očištění výzdoby kašny Caesar, opravy a havárie dle požad. KMČ (trojboká boží muka Slavonín, kamenný kříž Bělidla, kamenný kříž Nedvězí, kamenný kříž Černovír, boží muka Slavonín, kamenný kříž Topolany)</t>
  </si>
  <si>
    <t xml:space="preserve">TSMO,a.s. Přichystalova - výdaje v období udržitelnosti projektu, fond 48
</t>
  </si>
  <si>
    <t xml:space="preserve">DPMO,a.s.  OVS org. 2671 dopr. obsl. 
</t>
  </si>
  <si>
    <t xml:space="preserve">ARRIVA MORAVA, a.s. OVS org. 2672. </t>
  </si>
  <si>
    <t>REKAPITULACE:</t>
  </si>
  <si>
    <t>TSMO, a. s. Olomouc</t>
  </si>
  <si>
    <t>Dopravní obslužnost celkem</t>
  </si>
  <si>
    <t xml:space="preserve"> - DPMO, a. s.</t>
  </si>
  <si>
    <t xml:space="preserve"> - ARRIVA MORAVA, a.s.</t>
  </si>
  <si>
    <t xml:space="preserve"> - ostatní</t>
  </si>
  <si>
    <t>FLORA, a, s, Olomouc</t>
  </si>
  <si>
    <t>Správa nemovitostí Olomouc, a. s.</t>
  </si>
  <si>
    <t>CELKEM OBJEDNÁVKY VEŘEJNÝCH SLUŽEB</t>
  </si>
  <si>
    <t>Nadpis</t>
  </si>
  <si>
    <t>Schválený rozpočet</t>
  </si>
  <si>
    <t>Upravený rozpočet</t>
  </si>
  <si>
    <t>Čerpání skutečnost</t>
  </si>
  <si>
    <t xml:space="preserve">% čerpání </t>
  </si>
  <si>
    <t>01-kancelář primátora</t>
  </si>
  <si>
    <t>02-odbor investic</t>
  </si>
  <si>
    <t>03-odbor koncepce a rozvoje</t>
  </si>
  <si>
    <t>04-odbor živnostenský</t>
  </si>
  <si>
    <t>05-odbor ekonomický</t>
  </si>
  <si>
    <t>06-odbor interního auditu a kontroly</t>
  </si>
  <si>
    <t>07-odbor dopravy</t>
  </si>
  <si>
    <t>08-odbor agendy řidičů a motor. vozidel</t>
  </si>
  <si>
    <t>10-stavební odbor</t>
  </si>
  <si>
    <t>11-odbor vnějších vztahů a informací</t>
  </si>
  <si>
    <t>13-odbor informatiky</t>
  </si>
  <si>
    <t>14- odbor školství</t>
  </si>
  <si>
    <t>16-odbor sociálních věcí</t>
  </si>
  <si>
    <t>20-Městská policie</t>
  </si>
  <si>
    <t>40-odbor životního prostředí</t>
  </si>
  <si>
    <t>41-odbor majetkoprávní</t>
  </si>
  <si>
    <t>42-odbor ochrany</t>
  </si>
  <si>
    <t>44-odbor evropských projektů</t>
  </si>
  <si>
    <t>ODBORY -  PROVOZNÍ VÝDAJE</t>
  </si>
  <si>
    <t>mzdy MMOl + MP</t>
  </si>
  <si>
    <t>velké opravy</t>
  </si>
  <si>
    <t>členské příspěvky</t>
  </si>
  <si>
    <t>objednávky veřejných služeb</t>
  </si>
  <si>
    <t>příspěvkové organizace - školské subjekty</t>
  </si>
  <si>
    <t>příspěvkové organizace</t>
  </si>
  <si>
    <t>výdaje sociálních fondů</t>
  </si>
  <si>
    <t>vrácená DPH</t>
  </si>
  <si>
    <t>CELKEM PROVOZNÍ VÝDAJE</t>
  </si>
  <si>
    <t>kapitálové výdaje</t>
  </si>
  <si>
    <t>CELKEM KAPITÁLOVÉ VÝDAJE</t>
  </si>
  <si>
    <t>CELKEM VÝDAJE  třídy 5 + třídy 6</t>
  </si>
  <si>
    <t>CELKEM PŘÍJMY</t>
  </si>
  <si>
    <t>krátkodobé přijaté půjčené prostředky</t>
  </si>
  <si>
    <t>uhrazené splátky krátk. přij. půjč. prostř.</t>
  </si>
  <si>
    <t>dlouhodobé přijaté půjčené prostředky - směnečný program</t>
  </si>
  <si>
    <t>uhrazené splátky dlouhodob. přij. půjč. prostř. - směnečný program</t>
  </si>
  <si>
    <t>uhrazené splátky dlouhodob. přij. půjč. prostř.</t>
  </si>
  <si>
    <t>změna stavu prostředků na bank. účtech</t>
  </si>
  <si>
    <t>CELKEM FINANCOVÁNÍ - třída 8</t>
  </si>
  <si>
    <t>ČÁST A:</t>
  </si>
  <si>
    <t>str. 1</t>
  </si>
  <si>
    <t>str. 16 - 19</t>
  </si>
  <si>
    <t>str. 51</t>
  </si>
  <si>
    <t>str. 52</t>
  </si>
  <si>
    <t>ČÁST C:</t>
  </si>
  <si>
    <t>STAVEBNÍ INVESTICE - INDIVIDUÁLNÍ PŘÍSLIB</t>
  </si>
  <si>
    <t>PROJEKTOVÁ DOKUMENTACE - INDIVIDUÁLNÍ PŘÍSLIB</t>
  </si>
  <si>
    <t>INV PD - ODBOR INVESTIC</t>
  </si>
  <si>
    <t>CELKEM INV PD - ODBOR INVESTIC</t>
  </si>
  <si>
    <t>NESTAVEBNÍ INVESTICE - INDIVIDUÁLNÍ PŘÍSLIB</t>
  </si>
  <si>
    <t>35302 Centrální informační systém MMOl, II. etapa - v 09 (optická vlákna), fond 39</t>
  </si>
  <si>
    <t>INV ODBOR KONCEPCE A ROZVOJE - INDIVIDUÁLNÍ PŘÍSLIB</t>
  </si>
  <si>
    <t>INV PŘÍSPĚVKY A GRANTY - INDIVIDUÁLNÍ PŘÍSLIB</t>
  </si>
  <si>
    <t>6351-Investiční transfery zřízeným PO</t>
  </si>
  <si>
    <t>INV MOVO, a. s. - PROSTŘEDKY Z NÁJEMNÉHO  NA OBNOVU VODOVODŮ A KANALIZACÍ V MAJETKU SMOL- INDIVIDUÁLNÍ PŘÍSLIB</t>
  </si>
  <si>
    <t>INV SNO, a. s. - INDIVIDUÁLNÍ PŘÍSLIB</t>
  </si>
  <si>
    <t>Plnění skutečnost 2015</t>
  </si>
  <si>
    <t xml:space="preserve">celkem úhrady od obcí za výkon státní správy </t>
  </si>
  <si>
    <t xml:space="preserve">2122-Odvody příspěvkových org. </t>
  </si>
  <si>
    <t>mezisoučet celkem ÚZ</t>
  </si>
  <si>
    <t>ZŠ a MŠ Nedvědova "OP vzdělávání pro konkurenceschopnost"</t>
  </si>
  <si>
    <t>pokuty odboru správních činností</t>
  </si>
  <si>
    <t xml:space="preserve">pokuty živnost. odbor </t>
  </si>
  <si>
    <t>pokuty stavební odbor - odd. stavebně-právní</t>
  </si>
  <si>
    <t xml:space="preserve">pokuty životní prostředí </t>
  </si>
  <si>
    <t>stavební odbor</t>
  </si>
  <si>
    <t xml:space="preserve">odbor životního prostředí </t>
  </si>
  <si>
    <t xml:space="preserve">odbor správních činností </t>
  </si>
  <si>
    <t>AŘMV - evidence řidičů</t>
  </si>
  <si>
    <t xml:space="preserve">živnostenský odbor </t>
  </si>
  <si>
    <t xml:space="preserve">09-odbor kancelář tajemníka </t>
  </si>
  <si>
    <t xml:space="preserve">12-odbor správních činností </t>
  </si>
  <si>
    <t>17-odbor právní (vznik k 1.7.2015)</t>
  </si>
  <si>
    <t>30-odbor památkové péče (vznik k 1.7.2015)</t>
  </si>
  <si>
    <t>sportovní zařízení města</t>
  </si>
  <si>
    <t xml:space="preserve">plány rozvoje </t>
  </si>
  <si>
    <t>str. 2 - 15</t>
  </si>
  <si>
    <t>Rekapitulace příjmů, výdajů a financování roku 2015</t>
  </si>
  <si>
    <t>Příjmy – plnění k 31. 12. 2015</t>
  </si>
  <si>
    <t>Mzdy MMOl + Městská policie - rok 2015</t>
  </si>
  <si>
    <t>Velké opravy - rok 2015</t>
  </si>
  <si>
    <t>Sportovní zařízení - rok 2015</t>
  </si>
  <si>
    <t>Členské příspěvky - rok 2015</t>
  </si>
  <si>
    <t>Objednávky veřejných služeb v roce 2015</t>
  </si>
  <si>
    <t>Příspěvkové organizace v roce 2015</t>
  </si>
  <si>
    <t>Příspěvkové organizace v roce 2015 - školské subjekty</t>
  </si>
  <si>
    <t>Plány rozvoje nad 1 mil. Kč - rok 2015</t>
  </si>
  <si>
    <t>Sociální fond MMOl + Městská policie - rok 2015</t>
  </si>
  <si>
    <t>Financování v roce 2015</t>
  </si>
  <si>
    <t>Investice - čerpání k 31. 12. 2015</t>
  </si>
  <si>
    <t>Finanční vypořádání se státním rozpočtem za rok 2015</t>
  </si>
  <si>
    <t>str. 20 - 23</t>
  </si>
  <si>
    <t>str. 24 - 43</t>
  </si>
  <si>
    <t>str. 44</t>
  </si>
  <si>
    <t>str. 45 - 46</t>
  </si>
  <si>
    <t>str. 47 - 50</t>
  </si>
  <si>
    <t>str. 53</t>
  </si>
  <si>
    <t>str. 54</t>
  </si>
  <si>
    <t>str. 55</t>
  </si>
  <si>
    <t>str. 56 - 69</t>
  </si>
  <si>
    <t>ČÁST B:</t>
  </si>
  <si>
    <t xml:space="preserve">4131-Převody z ostatních vlastních fondů </t>
  </si>
  <si>
    <t>depozit</t>
  </si>
  <si>
    <t>opravy, údžba a provoz fontán - Venuše, Theimerova, Sv. J. Sarkandera, Ruce (před budovou NAMIRO),oprava kašny Theimerova, obnova kašny ul. Polská, oprava kašny Haná - havarijní stav,opravy pergol - pouze havarijní stavy</t>
  </si>
  <si>
    <t>v tom: ÚZ dotační tituly  484 tis. Kč</t>
  </si>
  <si>
    <r>
      <t xml:space="preserve">Součástí </t>
    </r>
    <r>
      <rPr>
        <b/>
        <sz val="10"/>
        <rFont val="Arial Narrow"/>
        <family val="2"/>
      </rPr>
      <t>příjmů</t>
    </r>
    <r>
      <rPr>
        <sz val="10"/>
        <rFont val="Arial Narrow"/>
        <family val="2"/>
      </rPr>
      <t xml:space="preserve"> SMOl je část tř. 8 - financování v celkové sumě </t>
    </r>
    <r>
      <rPr>
        <b/>
        <sz val="10"/>
        <rFont val="Arial Narrow"/>
        <family val="2"/>
      </rPr>
      <t>118.048.818,21 Kč</t>
    </r>
    <r>
      <rPr>
        <sz val="10"/>
        <rFont val="Arial Narrow"/>
        <family val="2"/>
      </rPr>
      <t>. Tuto částku tvoří:</t>
    </r>
  </si>
  <si>
    <t>schválený rozpočet</t>
  </si>
  <si>
    <t>upravený rozpočet</t>
  </si>
  <si>
    <t>skutečnost</t>
  </si>
  <si>
    <t>čerpané úvěry (krátkodobé + dlouhodobé)</t>
  </si>
  <si>
    <t>přechodný účetní stav - nerealizované kurzové rozdíly</t>
  </si>
  <si>
    <t>rozdíl mezi počátečními a konečnými stavy  na bank. účtech ***</t>
  </si>
  <si>
    <t>CELKEM  (A)</t>
  </si>
  <si>
    <t>***</t>
  </si>
  <si>
    <t>počáteční stav</t>
  </si>
  <si>
    <t>konečný stav</t>
  </si>
  <si>
    <t>změna stavu</t>
  </si>
  <si>
    <t>základní běžný účet</t>
  </si>
  <si>
    <t>účel. fondy (FRB, soc. fond)</t>
  </si>
  <si>
    <t>běžné účty celkem</t>
  </si>
  <si>
    <r>
      <t xml:space="preserve">Součástí </t>
    </r>
    <r>
      <rPr>
        <b/>
        <sz val="10"/>
        <rFont val="Arial Narrow"/>
        <family val="2"/>
      </rPr>
      <t>výdajů</t>
    </r>
    <r>
      <rPr>
        <sz val="10"/>
        <rFont val="Arial Narrow"/>
        <family val="2"/>
      </rPr>
      <t xml:space="preserve"> SMOl je část tř. 8 - financování v celkové sumě </t>
    </r>
    <r>
      <rPr>
        <b/>
        <sz val="10"/>
        <rFont val="Arial Narrow"/>
        <family val="2"/>
      </rPr>
      <t>379 866 618,25 Kč</t>
    </r>
    <r>
      <rPr>
        <sz val="10"/>
        <rFont val="Arial Narrow"/>
        <family val="2"/>
      </rPr>
      <t>. Tuto částku tvoří:</t>
    </r>
  </si>
  <si>
    <t>splátky úvěrů</t>
  </si>
  <si>
    <t>Komerční banka, a. s.</t>
  </si>
  <si>
    <t>EIB</t>
  </si>
  <si>
    <t>Moravská vodárenská, a. s.</t>
  </si>
  <si>
    <t xml:space="preserve">Česko - Britská Mezinárodní škola a MŠ </t>
  </si>
  <si>
    <t>CELKEM  (B)</t>
  </si>
  <si>
    <t>Tř. 8 - FINANCOVÁNÍ CELKEM (A + B)</t>
  </si>
  <si>
    <r>
      <t xml:space="preserve">Celková zadluženost města Olomouce k 31. 12. 2015 (bez úroků) činí  </t>
    </r>
    <r>
      <rPr>
        <b/>
        <sz val="12"/>
        <rFont val="Arial Narrow"/>
        <family val="2"/>
      </rPr>
      <t>1.918.499.469,75 Kč</t>
    </r>
    <r>
      <rPr>
        <sz val="12"/>
        <rFont val="Arial Narrow"/>
        <family val="2"/>
      </rPr>
      <t xml:space="preserve">.   Z toho:                                                                                                                                                             </t>
    </r>
  </si>
  <si>
    <t>- Moravská vodárenská a. s. - dlouhodobý úvěr</t>
  </si>
  <si>
    <t>- Česko Britská Mezinárodní škola a mateřská školka - půjčka</t>
  </si>
  <si>
    <t>- Evropská investiční banka - dlouhodobý úvěr</t>
  </si>
  <si>
    <t>- Komerční banka, a. s.  - revolvingový úvěr</t>
  </si>
  <si>
    <t>- Komerční banka, a. s.  - dlouhodobý úvěr</t>
  </si>
  <si>
    <t>- Komerční banka, a. s. - dlouhodobý úvěr</t>
  </si>
  <si>
    <t>- Komerční banka, a. s. - směnečný program</t>
  </si>
  <si>
    <t>Neinvestiční dotace - rok 2015</t>
  </si>
  <si>
    <t>neinvestiční dotace</t>
  </si>
  <si>
    <t>Svaz měst a obcí - zdroje ESF - projekt "Syst. podpora meziobecní spolupráce v ČR v rámci ÚSC", fond 109</t>
  </si>
  <si>
    <t>Svaz měst a obcí - zdroje SR - projekt "Syst. podpora meziobecní spolupráce v ČR v rámci ÚSC", fond 109</t>
  </si>
  <si>
    <t>SNO 11 153 tis. Kč; MOVO 24 651 tis. Kč; MMOl 35 144 tis. Kč; OLTERM 95 tis. Kč; LMO 950 tis. Kč</t>
  </si>
  <si>
    <t>Pokuta odboru investic - hromadný prvek pro všechny pokuty OI</t>
  </si>
  <si>
    <t>vratky transferů (všechny vratky MMOl)</t>
  </si>
  <si>
    <t>ÚZ 00001 Ol. kraj pro Moravskou filharmonii  na projekt "Má vlast                                                       - koncerty s V. Hudečkem"</t>
  </si>
  <si>
    <t>ÚZ 385 87005 Za školou, Linderova - rekonstrukce komunikace a IS, fond 97</t>
  </si>
  <si>
    <t>SNO 47 547 tis. Kč; MOVO 105.094 tis. Kč; MMOl 179.260 tis. Kč; OLTERM                                                                                                 405 tis. Kč; LMO 11 299 319,-- Kč</t>
  </si>
  <si>
    <t>platové postupy a další úpravy (rozpočtovaní všichni zaměstnanci MMOL)</t>
  </si>
  <si>
    <t>opravy komunikací a chodníků, opravy cyklostezek (rámcová smlouva na rok 2015 ...14.500.000,-), vícepráce</t>
  </si>
  <si>
    <t xml:space="preserve">27 KMČ </t>
  </si>
  <si>
    <t>dotace města na obnovu památek v rámci státní dotace z programu regenerace MPR a MPZ</t>
  </si>
  <si>
    <t>DOTACE v oblasti kultury - celková položka</t>
  </si>
  <si>
    <t>DOTACE a granty v oblasti sportu a tělovýchovy</t>
  </si>
  <si>
    <t>Rok s pohybem - kurzy lyžování pro MŠ, ZŠ a spec. školy, podpora sportovních akcí celostátního významu</t>
  </si>
  <si>
    <t>Sportovní klub UP Olomouc - podpora celoroční sportovní činnosti - volejbal žen, oddíl kanoistiky</t>
  </si>
  <si>
    <t>Klub sportovních potápěčů Olomouc - celoroční sportovní a výcviková činnost</t>
  </si>
  <si>
    <t>Kanoistický klub Olomouc - celoroční podpora činnosti klubu</t>
  </si>
  <si>
    <t>GOLF CLUB Olomouc - podpora celoroční sportovní činnosti</t>
  </si>
  <si>
    <t>Figure skating club Olomouc - zabezpečení sportovní přípravy závodníků krasobruslařského klubu FSC Olomouc</t>
  </si>
  <si>
    <t>CYKLO 2000 Kaňkovský - celoroční činnost mládežnického oddílu</t>
  </si>
  <si>
    <t>Bojové sporty Olomouc - dotace na činnost</t>
  </si>
  <si>
    <t>org. 250  DOTACE zpřístupnění kostelů v turistické sezóně</t>
  </si>
  <si>
    <t xml:space="preserve">org. 251  DOTACE v oblasti CR </t>
  </si>
  <si>
    <t>org. 300 Klub vojenské historie Olomouc - LO37</t>
  </si>
  <si>
    <t>org. 300 MS - promo engineering</t>
  </si>
  <si>
    <t>org. 300 T.T.Trade - Vítkovice, a.s.</t>
  </si>
  <si>
    <t>DOTACE - celková položka - MŠ, případně ZŠ jiných zřizovatelů</t>
  </si>
  <si>
    <t>Církevní mateřská škola Ovečka - dotace na provoz</t>
  </si>
  <si>
    <t>DOTACE - celková položka - individuální projekty</t>
  </si>
  <si>
    <t>DOTACE - celková položka - volný čas</t>
  </si>
  <si>
    <t>v tom: ÚZ - dotační tituly   14 663 tis. Kč</t>
  </si>
  <si>
    <t>DOTACE dle rozhodnutí RMO - dotace subjektům v oblasti sociální</t>
  </si>
  <si>
    <t>DOTACE na bezbar. úpravy dle RMO - dotace subjektům v oblasti bezbariérových úprav objektů, které nejsou v majetku města</t>
  </si>
  <si>
    <t>Karel Ťulpa, f.o. - dotace v oblasti bezbariérových úprava a bezbariérové dopravy</t>
  </si>
  <si>
    <t>TyfloCentrum, o.p.s. - dotace v sociální oblasti</t>
  </si>
  <si>
    <t>Charita Olomouc - Ordinace praktického lékaře pro lidi v nouzi</t>
  </si>
  <si>
    <t>Charita Olomouc - Nízkoprahové denní centrum</t>
  </si>
  <si>
    <t xml:space="preserve">Sluňákov, o. p. s. - dotace na činnost - ekologická výchova osvěta, enviromentální vzdělávání </t>
  </si>
  <si>
    <t>DOTACE - celková položka - oblast tvorby a ochrany ŽP</t>
  </si>
  <si>
    <t>DOTACE - celková položka</t>
  </si>
  <si>
    <t>CELKEM NEINVESTIČNÍ DOTACE</t>
  </si>
  <si>
    <t>TSMO,a.s. OVS org. 105621 zimní údržba</t>
  </si>
  <si>
    <t>TSMO,a.s. OVS org. 1056 údržba veř. WC - bez Pavelčákova, Sokolská ul., Horní nám.a Dolní nám. - údrž. mobiliáře</t>
  </si>
  <si>
    <t>TSMO, a.s.  fontány a pítka v přednádr. prost.</t>
  </si>
  <si>
    <t>SNO,a.s. OVS org. 1670 obstarávání správy nemovitostí</t>
  </si>
  <si>
    <t>Odbor koncepce a rozvoje - komplexní materiál týkající se odvodnění města, odkanalizování a zásobování města vodou včetně technicko-ekonomického vyhodnocení, kdy všechny tyto koncepční materiály spolu souvisí. Na základě opčního práva dle SOD se předpokládá pravidelná aktualizace jedenkrát ročně. V rámci Koncepce vodního hospodářství schválené RMO 10.3.2014 je uloženo zajistit aktualizaci jedenkrát ročně.</t>
  </si>
  <si>
    <t>odborová organizace</t>
  </si>
  <si>
    <t>15494 Rozárium - obnova I. etapa, fond 87</t>
  </si>
  <si>
    <t>25627 Chomoutov - vazba na Březce, cyklostezka</t>
  </si>
  <si>
    <t>v tom: ÚZ dotační tituly  63 895 tis. Kč</t>
  </si>
  <si>
    <t>Asociace veřejných zakázek - příspěvek na členství JUDr. Vačkářové v asociaci.</t>
  </si>
  <si>
    <t>str. 70 - 87</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</si>
</sst>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
    <numFmt numFmtId="173" formatCode="#0.00"/>
    <numFmt numFmtId="174" formatCode="dd\.mm\.yyyy"/>
    <numFmt numFmtId="175" formatCode="#,##0.00\ &quot;Kč&quot;"/>
    <numFmt numFmtId="176" formatCode="#,##0.00\ _K_č"/>
  </numFmts>
  <fonts count="58">
    <font>
      <sz val="10"/>
      <name val="Arial"/>
      <family val="0"/>
    </font>
    <font>
      <sz val="10"/>
      <color indexed="8"/>
      <name val="Arial"/>
      <family val="2"/>
    </font>
    <font>
      <b/>
      <sz val="8"/>
      <color indexed="8"/>
      <name val="Arial"/>
      <family val="2"/>
    </font>
    <font>
      <sz val="8"/>
      <color indexed="8"/>
      <name val="Arial"/>
      <family val="2"/>
    </font>
    <font>
      <b/>
      <sz val="12"/>
      <color indexed="8"/>
      <name val="Arial"/>
      <family val="2"/>
    </font>
    <font>
      <b/>
      <sz val="10"/>
      <color indexed="8"/>
      <name val="Arial"/>
      <family val="2"/>
    </font>
    <font>
      <b/>
      <sz val="10"/>
      <name val="Arial"/>
      <family val="2"/>
    </font>
    <font>
      <b/>
      <u val="single"/>
      <sz val="12"/>
      <name val="Arial"/>
      <family val="2"/>
    </font>
    <font>
      <sz val="12"/>
      <name val="Arial"/>
      <family val="2"/>
    </font>
    <font>
      <sz val="10"/>
      <name val="Arial CE"/>
      <family val="0"/>
    </font>
    <font>
      <sz val="10"/>
      <name val="Arial Narrow"/>
      <family val="2"/>
    </font>
    <font>
      <b/>
      <sz val="10"/>
      <name val="Arial Narrow"/>
      <family val="2"/>
    </font>
    <font>
      <sz val="8"/>
      <name val="Arial Narrow"/>
      <family val="2"/>
    </font>
    <font>
      <sz val="8"/>
      <name val="Arial CE"/>
      <family val="2"/>
    </font>
    <font>
      <sz val="10"/>
      <color indexed="10"/>
      <name val="Arial Narrow"/>
      <family val="2"/>
    </font>
    <font>
      <b/>
      <sz val="12"/>
      <name val="Arial Narrow"/>
      <family val="2"/>
    </font>
    <font>
      <sz val="9"/>
      <color indexed="8"/>
      <name val="Arial Narrow"/>
      <family val="2"/>
    </font>
    <font>
      <b/>
      <sz val="14"/>
      <name val="Arial Narrow"/>
      <family val="2"/>
    </font>
    <font>
      <sz val="12"/>
      <name val="Arial Narrow"/>
      <family val="2"/>
    </font>
    <font>
      <sz val="9"/>
      <name val="Arial Narrow"/>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theme="0"/>
        <bgColor indexed="64"/>
      </patternFill>
    </fill>
    <fill>
      <patternFill patternType="solid">
        <fgColor indexed="45"/>
        <bgColor indexed="64"/>
      </patternFill>
    </fill>
    <fill>
      <patternFill patternType="solid">
        <fgColor indexed="13"/>
        <bgColor indexed="64"/>
      </patternFill>
    </fill>
    <fill>
      <patternFill patternType="solid">
        <fgColor rgb="FFFF66FF"/>
        <bgColor indexed="64"/>
      </patternFill>
    </fill>
  </fills>
  <borders count="7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color indexed="8"/>
      </top>
      <bottom>
        <color indexed="63"/>
      </bottom>
    </border>
    <border>
      <left/>
      <right style="thin"/>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bottom style="medium"/>
    </border>
    <border>
      <left/>
      <right/>
      <top/>
      <bottom style="medium"/>
    </border>
    <border>
      <left style="thin"/>
      <right style="thin"/>
      <top/>
      <bottom style="medium"/>
    </border>
    <border>
      <left/>
      <right style="thin"/>
      <top/>
      <bottom style="medium"/>
    </border>
    <border>
      <left/>
      <right style="medium"/>
      <top/>
      <bottom style="medium"/>
    </border>
    <border>
      <left/>
      <right style="thin"/>
      <top style="medium"/>
      <bottom style="medium"/>
    </border>
    <border>
      <left/>
      <right style="medium"/>
      <top style="medium"/>
      <bottom style="medium"/>
    </border>
    <border>
      <left/>
      <right style="medium"/>
      <top/>
      <bottom style="thin"/>
    </border>
    <border>
      <left/>
      <right style="medium"/>
      <top style="thin"/>
      <bottom/>
    </border>
    <border>
      <left style="thin"/>
      <right style="thin"/>
      <top style="thin"/>
      <bottom style="medium"/>
    </border>
    <border>
      <left style="thin"/>
      <right style="medium"/>
      <top style="thin"/>
      <bottom style="medium"/>
    </border>
    <border>
      <left/>
      <right/>
      <top style="medium"/>
      <bottom style="medium"/>
    </border>
    <border>
      <left style="thin"/>
      <right style="thin"/>
      <top style="medium"/>
      <bottom style="mediu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border>
    <border>
      <left style="thin">
        <color indexed="8"/>
      </left>
      <right style="medium">
        <color indexed="8"/>
      </right>
      <top>
        <color indexed="63"/>
      </top>
      <bottom style="thin">
        <color indexed="8"/>
      </bottom>
    </border>
    <border>
      <left style="medium"/>
      <right/>
      <top style="medium"/>
      <bottom style="medium"/>
    </border>
    <border>
      <left/>
      <right/>
      <top style="medium"/>
      <bottom/>
    </border>
    <border>
      <left style="medium"/>
      <right style="thin"/>
      <top style="thin"/>
      <bottom style="medium"/>
    </border>
    <border>
      <left style="medium"/>
      <right/>
      <top style="medium"/>
      <bottom/>
    </border>
    <border>
      <left style="medium"/>
      <right/>
      <top style="medium"/>
      <bottom style="thin"/>
    </border>
    <border>
      <left/>
      <right style="thin"/>
      <top style="medium"/>
      <bottom style="thin"/>
    </border>
    <border>
      <left style="medium"/>
      <right/>
      <top style="thin"/>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5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41">
    <xf numFmtId="0" fontId="0" fillId="0" borderId="0" xfId="0" applyAlignment="1">
      <alignment/>
    </xf>
    <xf numFmtId="0" fontId="1" fillId="33" borderId="0" xfId="0" applyFont="1" applyFill="1" applyBorder="1" applyAlignment="1" applyProtection="1">
      <alignment horizontal="left" vertical="top" wrapText="1"/>
      <protection/>
    </xf>
    <xf numFmtId="3" fontId="3" fillId="33" borderId="10" xfId="0" applyNumberFormat="1" applyFont="1" applyFill="1" applyBorder="1" applyAlignment="1" applyProtection="1">
      <alignment horizontal="right" vertical="center" wrapText="1"/>
      <protection/>
    </xf>
    <xf numFmtId="0" fontId="3" fillId="33" borderId="11"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172" fontId="3" fillId="33" borderId="10" xfId="0" applyNumberFormat="1" applyFont="1" applyFill="1" applyBorder="1" applyAlignment="1" applyProtection="1">
      <alignment horizontal="right" vertical="center" wrapText="1"/>
      <protection/>
    </xf>
    <xf numFmtId="0" fontId="1" fillId="33" borderId="11" xfId="0" applyFont="1" applyFill="1" applyBorder="1" applyAlignment="1" applyProtection="1">
      <alignment horizontal="left" vertical="center" wrapText="1"/>
      <protection/>
    </xf>
    <xf numFmtId="3" fontId="3" fillId="34" borderId="10" xfId="0" applyNumberFormat="1" applyFont="1" applyFill="1" applyBorder="1" applyAlignment="1" applyProtection="1">
      <alignment horizontal="right" vertical="center" wrapText="1"/>
      <protection/>
    </xf>
    <xf numFmtId="172" fontId="3" fillId="34" borderId="10" xfId="0" applyNumberFormat="1" applyFont="1" applyFill="1" applyBorder="1" applyAlignment="1" applyProtection="1">
      <alignment horizontal="right" vertical="center" wrapText="1"/>
      <protection/>
    </xf>
    <xf numFmtId="0" fontId="1" fillId="34" borderId="11" xfId="0" applyFont="1" applyFill="1" applyBorder="1" applyAlignment="1" applyProtection="1">
      <alignment horizontal="left" vertical="center" wrapText="1"/>
      <protection/>
    </xf>
    <xf numFmtId="3" fontId="2" fillId="34" borderId="10" xfId="0" applyNumberFormat="1" applyFont="1" applyFill="1" applyBorder="1" applyAlignment="1" applyProtection="1">
      <alignment horizontal="right" vertical="center" wrapText="1"/>
      <protection/>
    </xf>
    <xf numFmtId="172" fontId="2" fillId="34" borderId="10" xfId="0" applyNumberFormat="1" applyFont="1" applyFill="1" applyBorder="1" applyAlignment="1" applyProtection="1">
      <alignment horizontal="right" vertical="center" wrapText="1"/>
      <protection/>
    </xf>
    <xf numFmtId="0" fontId="2" fillId="35" borderId="13"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3" fillId="35" borderId="10" xfId="0" applyNumberFormat="1" applyFont="1" applyFill="1" applyBorder="1" applyAlignment="1" applyProtection="1">
      <alignment horizontal="right" vertical="center" wrapText="1"/>
      <protection/>
    </xf>
    <xf numFmtId="0" fontId="2" fillId="36" borderId="13" xfId="0" applyFont="1" applyFill="1" applyBorder="1" applyAlignment="1" applyProtection="1">
      <alignment horizontal="center" vertical="center" wrapText="1"/>
      <protection/>
    </xf>
    <xf numFmtId="0" fontId="2" fillId="36" borderId="14" xfId="0" applyFont="1" applyFill="1" applyBorder="1" applyAlignment="1" applyProtection="1">
      <alignment horizontal="center" vertical="center" wrapText="1"/>
      <protection/>
    </xf>
    <xf numFmtId="0" fontId="2" fillId="36" borderId="15" xfId="0" applyFont="1" applyFill="1" applyBorder="1" applyAlignment="1" applyProtection="1">
      <alignment horizontal="center" vertical="center" wrapText="1"/>
      <protection/>
    </xf>
    <xf numFmtId="3" fontId="3" fillId="36" borderId="10" xfId="0" applyNumberFormat="1" applyFont="1" applyFill="1" applyBorder="1" applyAlignment="1" applyProtection="1">
      <alignment horizontal="right" vertical="center" wrapText="1"/>
      <protection/>
    </xf>
    <xf numFmtId="0" fontId="2" fillId="35" borderId="14"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top" wrapText="1"/>
      <protection/>
    </xf>
    <xf numFmtId="3" fontId="3" fillId="33" borderId="16" xfId="0" applyNumberFormat="1" applyFont="1" applyFill="1" applyBorder="1" applyAlignment="1" applyProtection="1">
      <alignment horizontal="right" vertical="center" wrapText="1"/>
      <protection/>
    </xf>
    <xf numFmtId="0" fontId="3" fillId="33" borderId="11" xfId="0" applyFont="1" applyFill="1" applyBorder="1" applyAlignment="1" applyProtection="1">
      <alignment horizontal="left" vertical="top" wrapText="1"/>
      <protection/>
    </xf>
    <xf numFmtId="0" fontId="2" fillId="37" borderId="0" xfId="0" applyFont="1" applyFill="1" applyBorder="1" applyAlignment="1" applyProtection="1">
      <alignment horizontal="left" vertical="center" wrapText="1"/>
      <protection/>
    </xf>
    <xf numFmtId="3" fontId="2" fillId="37" borderId="0" xfId="0" applyNumberFormat="1" applyFont="1" applyFill="1" applyBorder="1" applyAlignment="1" applyProtection="1">
      <alignment horizontal="right" vertical="center" wrapText="1"/>
      <protection/>
    </xf>
    <xf numFmtId="0" fontId="1" fillId="37" borderId="0" xfId="0" applyFont="1" applyFill="1" applyBorder="1" applyAlignment="1" applyProtection="1">
      <alignment horizontal="left" vertical="center" wrapText="1"/>
      <protection/>
    </xf>
    <xf numFmtId="0" fontId="0" fillId="37" borderId="0" xfId="0" applyFill="1" applyAlignment="1">
      <alignment/>
    </xf>
    <xf numFmtId="3" fontId="0" fillId="0" borderId="0" xfId="0" applyNumberFormat="1" applyAlignment="1">
      <alignment/>
    </xf>
    <xf numFmtId="0" fontId="2" fillId="35" borderId="13"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wrapText="1"/>
      <protection/>
    </xf>
    <xf numFmtId="0" fontId="2" fillId="38" borderId="14" xfId="0" applyFont="1" applyFill="1" applyBorder="1" applyAlignment="1" applyProtection="1">
      <alignment horizontal="center" vertical="center" wrapText="1"/>
      <protection/>
    </xf>
    <xf numFmtId="3" fontId="3" fillId="38" borderId="10" xfId="0" applyNumberFormat="1" applyFont="1" applyFill="1" applyBorder="1" applyAlignment="1" applyProtection="1">
      <alignment horizontal="right" vertical="center" wrapText="1"/>
      <protection/>
    </xf>
    <xf numFmtId="0" fontId="2" fillId="33" borderId="17" xfId="0" applyFont="1" applyFill="1" applyBorder="1" applyAlignment="1" applyProtection="1">
      <alignment horizontal="left" vertical="center" wrapText="1"/>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3" fontId="0" fillId="0" borderId="22" xfId="0" applyNumberFormat="1" applyBorder="1" applyAlignment="1">
      <alignment/>
    </xf>
    <xf numFmtId="3" fontId="0" fillId="0" borderId="23" xfId="0" applyNumberFormat="1" applyBorder="1" applyAlignment="1">
      <alignment/>
    </xf>
    <xf numFmtId="3" fontId="6" fillId="0" borderId="24" xfId="0" applyNumberFormat="1" applyFont="1" applyBorder="1" applyAlignment="1">
      <alignment/>
    </xf>
    <xf numFmtId="0" fontId="6" fillId="0" borderId="24" xfId="0" applyFont="1" applyBorder="1" applyAlignment="1">
      <alignment/>
    </xf>
    <xf numFmtId="0" fontId="6" fillId="0" borderId="0" xfId="0" applyFont="1" applyAlignment="1">
      <alignment/>
    </xf>
    <xf numFmtId="0" fontId="6" fillId="0" borderId="25" xfId="0" applyFont="1" applyBorder="1" applyAlignment="1">
      <alignment/>
    </xf>
    <xf numFmtId="0" fontId="6" fillId="0" borderId="26" xfId="0" applyFont="1" applyBorder="1" applyAlignment="1">
      <alignment/>
    </xf>
    <xf numFmtId="3" fontId="6" fillId="0" borderId="27" xfId="0" applyNumberFormat="1" applyFont="1" applyBorder="1" applyAlignment="1">
      <alignment/>
    </xf>
    <xf numFmtId="0" fontId="6" fillId="0" borderId="28" xfId="0" applyFont="1" applyBorder="1" applyAlignment="1">
      <alignment/>
    </xf>
    <xf numFmtId="0" fontId="6" fillId="0" borderId="29" xfId="0" applyFont="1" applyBorder="1" applyAlignment="1">
      <alignment/>
    </xf>
    <xf numFmtId="2" fontId="6" fillId="0" borderId="27" xfId="0" applyNumberFormat="1" applyFont="1" applyBorder="1" applyAlignment="1">
      <alignment/>
    </xf>
    <xf numFmtId="2" fontId="0" fillId="0" borderId="22" xfId="0" applyNumberFormat="1" applyBorder="1" applyAlignment="1">
      <alignment/>
    </xf>
    <xf numFmtId="2" fontId="6" fillId="0" borderId="24" xfId="0" applyNumberFormat="1" applyFont="1" applyBorder="1" applyAlignment="1">
      <alignment/>
    </xf>
    <xf numFmtId="0" fontId="2" fillId="36" borderId="14" xfId="0" applyFont="1" applyFill="1" applyBorder="1" applyAlignment="1" applyProtection="1">
      <alignment horizontal="center" vertical="center" wrapText="1"/>
      <protection/>
    </xf>
    <xf numFmtId="0" fontId="0" fillId="0" borderId="0" xfId="47">
      <alignment/>
      <protection/>
    </xf>
    <xf numFmtId="0" fontId="5" fillId="33" borderId="10" xfId="47" applyFont="1" applyFill="1" applyBorder="1" applyAlignment="1" applyProtection="1">
      <alignment horizontal="center" vertical="center" wrapText="1"/>
      <protection/>
    </xf>
    <xf numFmtId="0" fontId="0" fillId="0" borderId="0" xfId="47" applyFont="1">
      <alignment/>
      <protection/>
    </xf>
    <xf numFmtId="0" fontId="1" fillId="33" borderId="10" xfId="47" applyFont="1" applyFill="1" applyBorder="1" applyAlignment="1" applyProtection="1">
      <alignment horizontal="left" vertical="center" wrapText="1"/>
      <protection/>
    </xf>
    <xf numFmtId="4" fontId="1" fillId="33" borderId="10" xfId="47" applyNumberFormat="1" applyFont="1" applyFill="1" applyBorder="1" applyAlignment="1" applyProtection="1">
      <alignment horizontal="right" vertical="center" wrapText="1"/>
      <protection/>
    </xf>
    <xf numFmtId="0" fontId="5" fillId="39" borderId="10" xfId="47" applyFont="1" applyFill="1" applyBorder="1" applyAlignment="1" applyProtection="1">
      <alignment horizontal="left" vertical="center" wrapText="1"/>
      <protection/>
    </xf>
    <xf numFmtId="4" fontId="5" fillId="39" borderId="10" xfId="47" applyNumberFormat="1" applyFont="1" applyFill="1" applyBorder="1" applyAlignment="1" applyProtection="1">
      <alignment horizontal="right" vertical="center" wrapText="1"/>
      <protection/>
    </xf>
    <xf numFmtId="0" fontId="7" fillId="0" borderId="0" xfId="50" applyFont="1">
      <alignment/>
      <protection/>
    </xf>
    <xf numFmtId="0" fontId="8" fillId="0" borderId="0" xfId="50" applyFont="1">
      <alignment/>
      <protection/>
    </xf>
    <xf numFmtId="0" fontId="0" fillId="0" borderId="0" xfId="50">
      <alignment/>
      <protection/>
    </xf>
    <xf numFmtId="0" fontId="8" fillId="0" borderId="0" xfId="50" applyFont="1" applyAlignment="1">
      <alignment horizontal="justify" wrapText="1"/>
      <protection/>
    </xf>
    <xf numFmtId="0" fontId="8" fillId="0" borderId="0" xfId="50" applyFont="1" applyAlignment="1">
      <alignment wrapText="1"/>
      <protection/>
    </xf>
    <xf numFmtId="0" fontId="0" fillId="0" borderId="0" xfId="0" applyFill="1" applyAlignment="1">
      <alignment/>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horizontal="right" vertical="center" wrapText="1"/>
      <protection/>
    </xf>
    <xf numFmtId="172" fontId="2" fillId="0" borderId="0" xfId="0" applyNumberFormat="1" applyFont="1" applyFill="1" applyBorder="1" applyAlignment="1" applyProtection="1">
      <alignment horizontal="right" vertical="center" wrapText="1"/>
      <protection/>
    </xf>
    <xf numFmtId="0" fontId="1" fillId="0" borderId="0" xfId="0" applyFont="1" applyFill="1" applyBorder="1" applyAlignment="1" applyProtection="1">
      <alignment horizontal="left" vertical="center" wrapText="1"/>
      <protection/>
    </xf>
    <xf numFmtId="0" fontId="2" fillId="38" borderId="30" xfId="0" applyFont="1" applyFill="1" applyBorder="1" applyAlignment="1" applyProtection="1">
      <alignment horizontal="center" vertical="center" wrapText="1"/>
      <protection/>
    </xf>
    <xf numFmtId="0" fontId="2" fillId="38" borderId="14" xfId="0" applyFont="1" applyFill="1" applyBorder="1" applyAlignment="1" applyProtection="1">
      <alignment horizontal="center" vertical="center" wrapText="1"/>
      <protection/>
    </xf>
    <xf numFmtId="0" fontId="2" fillId="38" borderId="31" xfId="0" applyFont="1" applyFill="1" applyBorder="1" applyAlignment="1" applyProtection="1">
      <alignment horizontal="center" vertical="center" wrapText="1"/>
      <protection/>
    </xf>
    <xf numFmtId="172" fontId="3" fillId="33" borderId="32" xfId="0" applyNumberFormat="1" applyFont="1" applyFill="1" applyBorder="1" applyAlignment="1" applyProtection="1">
      <alignment horizontal="right" vertical="center" wrapText="1"/>
      <protection/>
    </xf>
    <xf numFmtId="172" fontId="3" fillId="34" borderId="32" xfId="0" applyNumberFormat="1" applyFont="1" applyFill="1" applyBorder="1" applyAlignment="1" applyProtection="1">
      <alignment horizontal="right" vertical="center" wrapText="1"/>
      <protection/>
    </xf>
    <xf numFmtId="3" fontId="2" fillId="40" borderId="10" xfId="0" applyNumberFormat="1" applyFont="1" applyFill="1" applyBorder="1" applyAlignment="1" applyProtection="1">
      <alignment horizontal="right" vertical="center" wrapText="1"/>
      <protection/>
    </xf>
    <xf numFmtId="172" fontId="2" fillId="40" borderId="32" xfId="0" applyNumberFormat="1" applyFont="1" applyFill="1" applyBorder="1" applyAlignment="1" applyProtection="1">
      <alignment horizontal="right" vertical="center" wrapText="1"/>
      <protection/>
    </xf>
    <xf numFmtId="3" fontId="3" fillId="37" borderId="10" xfId="0" applyNumberFormat="1" applyFont="1" applyFill="1" applyBorder="1" applyAlignment="1" applyProtection="1">
      <alignment horizontal="right" vertical="center" wrapText="1"/>
      <protection/>
    </xf>
    <xf numFmtId="0" fontId="2" fillId="33" borderId="33"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3" fontId="3" fillId="33" borderId="34" xfId="0" applyNumberFormat="1" applyFont="1" applyFill="1" applyBorder="1" applyAlignment="1" applyProtection="1">
      <alignment horizontal="right" vertical="center" wrapText="1"/>
      <protection/>
    </xf>
    <xf numFmtId="3" fontId="3" fillId="38" borderId="34" xfId="0" applyNumberFormat="1" applyFont="1" applyFill="1" applyBorder="1" applyAlignment="1" applyProtection="1">
      <alignment horizontal="right" vertical="center" wrapText="1"/>
      <protection/>
    </xf>
    <xf numFmtId="172" fontId="3" fillId="33" borderId="35" xfId="0" applyNumberFormat="1" applyFont="1" applyFill="1" applyBorder="1" applyAlignment="1" applyProtection="1">
      <alignment horizontal="right" vertical="center" wrapText="1"/>
      <protection/>
    </xf>
    <xf numFmtId="0" fontId="2" fillId="33" borderId="36" xfId="0" applyFont="1" applyFill="1" applyBorder="1" applyAlignment="1" applyProtection="1">
      <alignment horizontal="left" vertical="center" wrapText="1"/>
      <protection/>
    </xf>
    <xf numFmtId="0" fontId="3" fillId="33" borderId="37" xfId="0" applyFont="1" applyFill="1" applyBorder="1" applyAlignment="1" applyProtection="1">
      <alignment horizontal="left" vertical="center" wrapText="1"/>
      <protection/>
    </xf>
    <xf numFmtId="3" fontId="3" fillId="33" borderId="37" xfId="0" applyNumberFormat="1" applyFont="1" applyFill="1" applyBorder="1" applyAlignment="1" applyProtection="1">
      <alignment horizontal="right" vertical="center" wrapText="1"/>
      <protection/>
    </xf>
    <xf numFmtId="3" fontId="3" fillId="38" borderId="37" xfId="0" applyNumberFormat="1" applyFont="1" applyFill="1" applyBorder="1" applyAlignment="1" applyProtection="1">
      <alignment horizontal="right" vertical="center" wrapText="1"/>
      <protection/>
    </xf>
    <xf numFmtId="172" fontId="3" fillId="33" borderId="38" xfId="0" applyNumberFormat="1" applyFont="1" applyFill="1" applyBorder="1" applyAlignment="1" applyProtection="1">
      <alignment horizontal="right" vertical="center" wrapText="1"/>
      <protection/>
    </xf>
    <xf numFmtId="173" fontId="1" fillId="33" borderId="10" xfId="47" applyNumberFormat="1" applyFont="1" applyFill="1" applyBorder="1" applyAlignment="1" applyProtection="1">
      <alignment horizontal="right" vertical="center" wrapText="1"/>
      <protection/>
    </xf>
    <xf numFmtId="173" fontId="5" fillId="39" borderId="10" xfId="47" applyNumberFormat="1" applyFont="1" applyFill="1" applyBorder="1" applyAlignment="1" applyProtection="1">
      <alignment horizontal="right" vertical="center" wrapText="1"/>
      <protection/>
    </xf>
    <xf numFmtId="3" fontId="3" fillId="38" borderId="16" xfId="0" applyNumberFormat="1" applyFont="1" applyFill="1" applyBorder="1" applyAlignment="1" applyProtection="1">
      <alignment horizontal="right" vertical="center" wrapText="1"/>
      <protection/>
    </xf>
    <xf numFmtId="172" fontId="3" fillId="33" borderId="39" xfId="0" applyNumberFormat="1" applyFont="1" applyFill="1" applyBorder="1" applyAlignment="1" applyProtection="1">
      <alignment horizontal="right" vertical="center" wrapText="1"/>
      <protection/>
    </xf>
    <xf numFmtId="3" fontId="3" fillId="33" borderId="24" xfId="0" applyNumberFormat="1" applyFont="1" applyFill="1" applyBorder="1" applyAlignment="1" applyProtection="1">
      <alignment vertical="center" wrapText="1"/>
      <protection/>
    </xf>
    <xf numFmtId="172" fontId="3" fillId="33" borderId="24" xfId="0" applyNumberFormat="1" applyFont="1" applyFill="1" applyBorder="1" applyAlignment="1" applyProtection="1">
      <alignment horizontal="right" vertical="center" wrapText="1"/>
      <protection/>
    </xf>
    <xf numFmtId="3" fontId="5" fillId="40" borderId="10" xfId="0" applyNumberFormat="1" applyFont="1" applyFill="1" applyBorder="1" applyAlignment="1" applyProtection="1">
      <alignment horizontal="right" vertical="center" wrapText="1"/>
      <protection/>
    </xf>
    <xf numFmtId="172" fontId="5" fillId="40" borderId="32" xfId="0" applyNumberFormat="1" applyFont="1" applyFill="1" applyBorder="1" applyAlignment="1" applyProtection="1">
      <alignment horizontal="right" vertical="center" wrapText="1"/>
      <protection/>
    </xf>
    <xf numFmtId="2" fontId="5" fillId="39" borderId="10" xfId="47" applyNumberFormat="1" applyFont="1" applyFill="1" applyBorder="1" applyAlignment="1" applyProtection="1">
      <alignment horizontal="right" vertical="center" wrapText="1"/>
      <protection/>
    </xf>
    <xf numFmtId="4" fontId="0" fillId="33" borderId="10" xfId="47" applyNumberFormat="1" applyFont="1" applyFill="1" applyBorder="1" applyAlignment="1" applyProtection="1">
      <alignment horizontal="right" vertical="center" wrapText="1"/>
      <protection/>
    </xf>
    <xf numFmtId="4" fontId="0" fillId="0" borderId="0" xfId="47" applyNumberFormat="1">
      <alignment/>
      <protection/>
    </xf>
    <xf numFmtId="0" fontId="2" fillId="34" borderId="11" xfId="0" applyFont="1" applyFill="1" applyBorder="1" applyAlignment="1" applyProtection="1">
      <alignment horizontal="left" vertical="center" wrapText="1"/>
      <protection/>
    </xf>
    <xf numFmtId="4" fontId="12" fillId="0" borderId="0" xfId="51" applyNumberFormat="1" applyFont="1" applyBorder="1" applyAlignment="1">
      <alignment horizontal="right" vertical="center"/>
      <protection/>
    </xf>
    <xf numFmtId="0" fontId="10" fillId="0" borderId="0" xfId="51" applyFont="1" applyBorder="1" applyAlignment="1">
      <alignment vertical="center"/>
      <protection/>
    </xf>
    <xf numFmtId="0" fontId="9" fillId="0" borderId="0" xfId="51">
      <alignment/>
      <protection/>
    </xf>
    <xf numFmtId="0" fontId="9" fillId="0" borderId="0" xfId="51" applyBorder="1">
      <alignment/>
      <protection/>
    </xf>
    <xf numFmtId="0" fontId="10" fillId="0" borderId="40" xfId="51" applyFont="1" applyBorder="1" applyAlignment="1">
      <alignment horizontal="center" vertical="center"/>
      <protection/>
    </xf>
    <xf numFmtId="0" fontId="10" fillId="0" borderId="41" xfId="51" applyFont="1" applyBorder="1" applyAlignment="1">
      <alignment horizontal="center" vertical="center"/>
      <protection/>
    </xf>
    <xf numFmtId="4" fontId="10" fillId="0" borderId="0" xfId="51" applyNumberFormat="1" applyFont="1" applyFill="1" applyBorder="1" applyAlignment="1">
      <alignment horizontal="right" vertical="center"/>
      <protection/>
    </xf>
    <xf numFmtId="0" fontId="10" fillId="0" borderId="0" xfId="51" applyFont="1" applyBorder="1" applyAlignment="1">
      <alignment horizontal="right" vertical="center"/>
      <protection/>
    </xf>
    <xf numFmtId="4" fontId="10" fillId="0" borderId="42" xfId="51" applyNumberFormat="1" applyFont="1" applyBorder="1" applyAlignment="1">
      <alignment vertical="center"/>
      <protection/>
    </xf>
    <xf numFmtId="4" fontId="10" fillId="0" borderId="43" xfId="51" applyNumberFormat="1" applyFont="1" applyBorder="1" applyAlignment="1">
      <alignment vertical="center"/>
      <protection/>
    </xf>
    <xf numFmtId="4" fontId="10" fillId="0" borderId="44" xfId="51" applyNumberFormat="1" applyFont="1" applyBorder="1" applyAlignment="1">
      <alignment vertical="center"/>
      <protection/>
    </xf>
    <xf numFmtId="0" fontId="13" fillId="0" borderId="0" xfId="51" applyFont="1">
      <alignment/>
      <protection/>
    </xf>
    <xf numFmtId="4" fontId="10" fillId="0" borderId="0" xfId="51" applyNumberFormat="1" applyFont="1" applyBorder="1" applyAlignment="1">
      <alignment vertical="center"/>
      <protection/>
    </xf>
    <xf numFmtId="4" fontId="9" fillId="0" borderId="0" xfId="51" applyNumberFormat="1">
      <alignment/>
      <protection/>
    </xf>
    <xf numFmtId="4" fontId="10" fillId="0" borderId="45" xfId="51" applyNumberFormat="1" applyFont="1" applyBorder="1" applyAlignment="1">
      <alignment vertical="center"/>
      <protection/>
    </xf>
    <xf numFmtId="4" fontId="10" fillId="0" borderId="24" xfId="51" applyNumberFormat="1" applyFont="1" applyBorder="1" applyAlignment="1">
      <alignment vertical="center"/>
      <protection/>
    </xf>
    <xf numFmtId="4" fontId="10" fillId="0" borderId="46" xfId="51" applyNumberFormat="1" applyFont="1" applyBorder="1" applyAlignment="1">
      <alignment vertical="center"/>
      <protection/>
    </xf>
    <xf numFmtId="4" fontId="11" fillId="0" borderId="0" xfId="51" applyNumberFormat="1" applyFont="1" applyFill="1" applyBorder="1" applyAlignment="1">
      <alignment vertical="center"/>
      <protection/>
    </xf>
    <xf numFmtId="4" fontId="14" fillId="0" borderId="0" xfId="51" applyNumberFormat="1" applyFont="1" applyBorder="1" applyAlignment="1">
      <alignment vertical="center"/>
      <protection/>
    </xf>
    <xf numFmtId="4" fontId="10" fillId="0" borderId="24" xfId="51" applyNumberFormat="1" applyFont="1" applyBorder="1" applyAlignment="1">
      <alignment vertical="center" wrapText="1"/>
      <protection/>
    </xf>
    <xf numFmtId="4" fontId="15" fillId="35" borderId="47" xfId="51" applyNumberFormat="1" applyFont="1" applyFill="1" applyBorder="1" applyAlignment="1">
      <alignment vertical="center"/>
      <protection/>
    </xf>
    <xf numFmtId="4" fontId="15" fillId="35" borderId="48" xfId="51" applyNumberFormat="1" applyFont="1" applyFill="1" applyBorder="1" applyAlignment="1">
      <alignment vertical="center"/>
      <protection/>
    </xf>
    <xf numFmtId="4" fontId="15" fillId="35" borderId="49" xfId="51" applyNumberFormat="1" applyFont="1" applyFill="1" applyBorder="1" applyAlignment="1">
      <alignment vertical="center"/>
      <protection/>
    </xf>
    <xf numFmtId="4" fontId="15" fillId="35" borderId="50" xfId="51" applyNumberFormat="1" applyFont="1" applyFill="1" applyBorder="1" applyAlignment="1">
      <alignment vertical="center"/>
      <protection/>
    </xf>
    <xf numFmtId="4" fontId="15" fillId="35" borderId="51" xfId="51" applyNumberFormat="1" applyFont="1" applyFill="1" applyBorder="1" applyAlignment="1">
      <alignment vertical="center"/>
      <protection/>
    </xf>
    <xf numFmtId="4" fontId="15" fillId="0" borderId="0" xfId="51" applyNumberFormat="1" applyFont="1" applyFill="1" applyBorder="1" applyAlignment="1">
      <alignment vertical="center"/>
      <protection/>
    </xf>
    <xf numFmtId="0" fontId="9" fillId="0" borderId="0" xfId="51" applyFill="1">
      <alignment/>
      <protection/>
    </xf>
    <xf numFmtId="4" fontId="9" fillId="0" borderId="0" xfId="51" applyNumberFormat="1" applyFill="1">
      <alignment/>
      <protection/>
    </xf>
    <xf numFmtId="0" fontId="10" fillId="0" borderId="0" xfId="51" applyFont="1" applyAlignment="1">
      <alignment vertical="center"/>
      <protection/>
    </xf>
    <xf numFmtId="0" fontId="10" fillId="0" borderId="52" xfId="51" applyFont="1" applyFill="1" applyBorder="1" applyAlignment="1">
      <alignment horizontal="center" vertical="center" wrapText="1"/>
      <protection/>
    </xf>
    <xf numFmtId="4" fontId="10" fillId="0" borderId="52" xfId="51" applyNumberFormat="1" applyFont="1" applyFill="1" applyBorder="1" applyAlignment="1">
      <alignment horizontal="center" vertical="center"/>
      <protection/>
    </xf>
    <xf numFmtId="4" fontId="10" fillId="0" borderId="53" xfId="51" applyNumberFormat="1" applyFont="1" applyFill="1" applyBorder="1" applyAlignment="1">
      <alignment horizontal="center" vertical="center"/>
      <protection/>
    </xf>
    <xf numFmtId="4" fontId="17" fillId="0" borderId="0" xfId="51" applyNumberFormat="1" applyFont="1" applyFill="1" applyBorder="1" applyAlignment="1">
      <alignment vertical="center"/>
      <protection/>
    </xf>
    <xf numFmtId="4" fontId="10" fillId="0" borderId="21" xfId="51" applyNumberFormat="1" applyFont="1" applyFill="1" applyBorder="1" applyAlignment="1">
      <alignment horizontal="right" vertical="center"/>
      <protection/>
    </xf>
    <xf numFmtId="4" fontId="10" fillId="0" borderId="54" xfId="51" applyNumberFormat="1" applyFont="1" applyFill="1" applyBorder="1" applyAlignment="1">
      <alignment horizontal="right" vertical="center"/>
      <protection/>
    </xf>
    <xf numFmtId="4" fontId="12" fillId="0" borderId="0" xfId="51" applyNumberFormat="1" applyFont="1" applyFill="1" applyBorder="1" applyAlignment="1">
      <alignment vertical="center"/>
      <protection/>
    </xf>
    <xf numFmtId="4" fontId="10" fillId="0" borderId="27" xfId="51" applyNumberFormat="1" applyFont="1" applyBorder="1" applyAlignment="1">
      <alignment vertical="center"/>
      <protection/>
    </xf>
    <xf numFmtId="4" fontId="10" fillId="0" borderId="55" xfId="51" applyNumberFormat="1" applyFont="1" applyFill="1" applyBorder="1" applyAlignment="1">
      <alignment horizontal="right" vertical="center"/>
      <protection/>
    </xf>
    <xf numFmtId="4" fontId="10" fillId="0" borderId="52" xfId="51" applyNumberFormat="1" applyFont="1" applyFill="1" applyBorder="1" applyAlignment="1">
      <alignment horizontal="right" vertical="center"/>
      <protection/>
    </xf>
    <xf numFmtId="4" fontId="10" fillId="0" borderId="53" xfId="51" applyNumberFormat="1" applyFont="1" applyFill="1" applyBorder="1" applyAlignment="1">
      <alignment horizontal="right" vertical="center"/>
      <protection/>
    </xf>
    <xf numFmtId="0" fontId="17" fillId="0" borderId="0" xfId="51" applyFont="1" applyBorder="1" applyAlignment="1">
      <alignment vertical="center"/>
      <protection/>
    </xf>
    <xf numFmtId="3" fontId="17" fillId="0" borderId="0" xfId="51" applyNumberFormat="1" applyFont="1" applyBorder="1" applyAlignment="1">
      <alignment vertical="center"/>
      <protection/>
    </xf>
    <xf numFmtId="4" fontId="17" fillId="0" borderId="0" xfId="51" applyNumberFormat="1" applyFont="1" applyBorder="1" applyAlignment="1">
      <alignment vertical="center"/>
      <protection/>
    </xf>
    <xf numFmtId="0" fontId="0" fillId="0" borderId="0" xfId="0" applyAlignment="1">
      <alignment vertical="center"/>
    </xf>
    <xf numFmtId="4" fontId="9" fillId="0" borderId="0" xfId="51" applyNumberFormat="1" applyFont="1">
      <alignment/>
      <protection/>
    </xf>
    <xf numFmtId="3" fontId="10" fillId="0" borderId="41" xfId="51" applyNumberFormat="1" applyFont="1" applyBorder="1" applyAlignment="1">
      <alignment horizontal="center" vertical="center"/>
      <protection/>
    </xf>
    <xf numFmtId="4" fontId="10" fillId="0" borderId="24" xfId="51" applyNumberFormat="1" applyFont="1" applyBorder="1">
      <alignment/>
      <protection/>
    </xf>
    <xf numFmtId="4" fontId="10" fillId="0" borderId="46" xfId="51" applyNumberFormat="1" applyFont="1" applyBorder="1">
      <alignment/>
      <protection/>
    </xf>
    <xf numFmtId="4" fontId="10" fillId="0" borderId="56" xfId="51" applyNumberFormat="1" applyFont="1" applyBorder="1">
      <alignment/>
      <protection/>
    </xf>
    <xf numFmtId="4" fontId="10" fillId="0" borderId="57" xfId="51" applyNumberFormat="1" applyFont="1" applyBorder="1">
      <alignment/>
      <protection/>
    </xf>
    <xf numFmtId="4" fontId="18" fillId="0" borderId="0" xfId="51" applyNumberFormat="1" applyFont="1" applyFill="1" applyBorder="1" applyAlignment="1">
      <alignment vertical="center"/>
      <protection/>
    </xf>
    <xf numFmtId="4" fontId="18" fillId="0" borderId="0" xfId="51" applyNumberFormat="1" applyFont="1" applyBorder="1" applyAlignment="1">
      <alignment vertical="center"/>
      <protection/>
    </xf>
    <xf numFmtId="0" fontId="17" fillId="0" borderId="0" xfId="51" applyFont="1" applyFill="1" applyBorder="1" applyAlignment="1">
      <alignment vertical="center"/>
      <protection/>
    </xf>
    <xf numFmtId="3" fontId="10" fillId="0" borderId="0" xfId="51" applyNumberFormat="1" applyFont="1" applyFill="1" applyBorder="1" applyAlignment="1">
      <alignment vertical="center"/>
      <protection/>
    </xf>
    <xf numFmtId="4" fontId="17" fillId="0" borderId="0" xfId="51" applyNumberFormat="1" applyFont="1" applyFill="1" applyBorder="1" applyAlignment="1">
      <alignment horizontal="right" vertical="center"/>
      <protection/>
    </xf>
    <xf numFmtId="4" fontId="10" fillId="0" borderId="0" xfId="51" applyNumberFormat="1" applyFont="1" applyFill="1" applyBorder="1" applyAlignment="1">
      <alignment vertical="center"/>
      <protection/>
    </xf>
    <xf numFmtId="4" fontId="15" fillId="35" borderId="58" xfId="51" applyNumberFormat="1" applyFont="1" applyFill="1" applyBorder="1" applyAlignment="1">
      <alignment vertical="center"/>
      <protection/>
    </xf>
    <xf numFmtId="4" fontId="15" fillId="35" borderId="59" xfId="51" applyNumberFormat="1" applyFont="1" applyFill="1" applyBorder="1" applyAlignment="1">
      <alignment vertical="center"/>
      <protection/>
    </xf>
    <xf numFmtId="4" fontId="15" fillId="35" borderId="53" xfId="51" applyNumberFormat="1" applyFont="1" applyFill="1" applyBorder="1" applyAlignment="1">
      <alignment vertical="center"/>
      <protection/>
    </xf>
    <xf numFmtId="4" fontId="15" fillId="0" borderId="0" xfId="51" applyNumberFormat="1" applyFont="1" applyBorder="1" applyAlignment="1">
      <alignment vertical="center"/>
      <protection/>
    </xf>
    <xf numFmtId="0" fontId="18" fillId="0" borderId="0" xfId="51" applyFont="1" applyBorder="1" applyAlignment="1">
      <alignment vertical="center"/>
      <protection/>
    </xf>
    <xf numFmtId="0" fontId="10" fillId="0" borderId="0" xfId="51" applyFont="1" applyBorder="1" applyAlignment="1">
      <alignment wrapText="1"/>
      <protection/>
    </xf>
    <xf numFmtId="175" fontId="10" fillId="0" borderId="0" xfId="51" applyNumberFormat="1" applyFont="1" applyBorder="1" applyAlignment="1">
      <alignment vertical="center"/>
      <protection/>
    </xf>
    <xf numFmtId="176" fontId="10" fillId="0" borderId="0" xfId="51" applyNumberFormat="1" applyFont="1" applyBorder="1" applyAlignment="1">
      <alignment vertical="center"/>
      <protection/>
    </xf>
    <xf numFmtId="0" fontId="19" fillId="0" borderId="0" xfId="51" applyFont="1" applyBorder="1" applyAlignment="1">
      <alignment vertical="center"/>
      <protection/>
    </xf>
    <xf numFmtId="4" fontId="19" fillId="0" borderId="0" xfId="51" applyNumberFormat="1" applyFont="1" applyBorder="1" applyAlignment="1">
      <alignment vertical="center"/>
      <protection/>
    </xf>
    <xf numFmtId="176" fontId="11" fillId="0" borderId="0" xfId="51" applyNumberFormat="1" applyFont="1" applyBorder="1" applyAlignment="1">
      <alignment vertical="center"/>
      <protection/>
    </xf>
    <xf numFmtId="0" fontId="10" fillId="0" borderId="0" xfId="51" applyFont="1">
      <alignment/>
      <protection/>
    </xf>
    <xf numFmtId="175" fontId="10" fillId="0" borderId="0" xfId="51" applyNumberFormat="1" applyFont="1">
      <alignment/>
      <protection/>
    </xf>
    <xf numFmtId="8" fontId="9" fillId="0" borderId="0" xfId="51" applyNumberFormat="1">
      <alignment/>
      <protection/>
    </xf>
    <xf numFmtId="0" fontId="1" fillId="33" borderId="10" xfId="47"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3" fillId="34" borderId="11" xfId="0" applyFont="1" applyFill="1" applyBorder="1" applyAlignment="1" applyProtection="1">
      <alignment horizontal="left" vertical="center" wrapText="1"/>
      <protection/>
    </xf>
    <xf numFmtId="0" fontId="5" fillId="40" borderId="12" xfId="0" applyFont="1" applyFill="1" applyBorder="1" applyAlignment="1" applyProtection="1">
      <alignment horizontal="left" vertical="center" wrapText="1"/>
      <protection/>
    </xf>
    <xf numFmtId="0" fontId="1" fillId="40" borderId="11"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6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1" fillId="34" borderId="11" xfId="0" applyFont="1" applyFill="1" applyBorder="1" applyAlignment="1" applyProtection="1">
      <alignment horizontal="left" vertical="center" wrapText="1"/>
      <protection/>
    </xf>
    <xf numFmtId="0" fontId="2" fillId="40" borderId="12"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61" xfId="0" applyFont="1" applyFill="1" applyBorder="1" applyAlignment="1" applyProtection="1">
      <alignment horizontal="left" vertical="center" wrapText="1"/>
      <protection/>
    </xf>
    <xf numFmtId="0" fontId="3" fillId="33" borderId="62"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wrapText="1"/>
      <protection/>
    </xf>
    <xf numFmtId="0" fontId="3" fillId="33" borderId="64" xfId="0" applyFont="1" applyFill="1" applyBorder="1" applyAlignment="1" applyProtection="1">
      <alignment horizontal="left" vertical="center" wrapText="1"/>
      <protection/>
    </xf>
    <xf numFmtId="0" fontId="3" fillId="33" borderId="65"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2" fillId="34" borderId="60" xfId="0" applyFont="1" applyFill="1" applyBorder="1" applyAlignment="1" applyProtection="1">
      <alignment horizontal="left" vertical="center" wrapText="1"/>
      <protection/>
    </xf>
    <xf numFmtId="0" fontId="2" fillId="38" borderId="15"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center" wrapText="1"/>
      <protection/>
    </xf>
    <xf numFmtId="0" fontId="6" fillId="0" borderId="28" xfId="0" applyFont="1" applyBorder="1" applyAlignment="1">
      <alignment horizontal="center" wrapText="1"/>
    </xf>
    <xf numFmtId="0" fontId="6" fillId="0" borderId="29" xfId="0" applyFont="1" applyBorder="1" applyAlignment="1">
      <alignment horizontal="center" wrapText="1"/>
    </xf>
    <xf numFmtId="0" fontId="3" fillId="33" borderId="0" xfId="0" applyFont="1" applyFill="1" applyBorder="1" applyAlignment="1" applyProtection="1">
      <alignment horizontal="left" wrapText="1"/>
      <protection/>
    </xf>
    <xf numFmtId="0" fontId="4" fillId="33" borderId="0" xfId="0" applyFont="1" applyFill="1" applyBorder="1" applyAlignment="1" applyProtection="1">
      <alignment horizontal="center" vertical="center" wrapText="1"/>
      <protection/>
    </xf>
    <xf numFmtId="49" fontId="10" fillId="0" borderId="0" xfId="51" applyNumberFormat="1" applyFont="1" applyAlignment="1">
      <alignment/>
      <protection/>
    </xf>
    <xf numFmtId="0" fontId="9" fillId="0" borderId="0" xfId="51" applyAlignment="1">
      <alignment/>
      <protection/>
    </xf>
    <xf numFmtId="49" fontId="10" fillId="0" borderId="0" xfId="51" applyNumberFormat="1" applyFont="1" applyBorder="1" applyAlignment="1">
      <alignment vertical="center"/>
      <protection/>
    </xf>
    <xf numFmtId="0" fontId="9" fillId="0" borderId="0" xfId="51" applyAlignment="1">
      <alignment vertical="center"/>
      <protection/>
    </xf>
    <xf numFmtId="0" fontId="15" fillId="35" borderId="66" xfId="51" applyFont="1" applyFill="1" applyBorder="1" applyAlignment="1">
      <alignment vertical="center"/>
      <protection/>
    </xf>
    <xf numFmtId="0" fontId="0" fillId="0" borderId="52" xfId="49" applyBorder="1" applyAlignment="1">
      <alignment vertical="center"/>
      <protection/>
    </xf>
    <xf numFmtId="0" fontId="15" fillId="35" borderId="47" xfId="51" applyFont="1" applyFill="1" applyBorder="1" applyAlignment="1">
      <alignment vertical="center"/>
      <protection/>
    </xf>
    <xf numFmtId="0" fontId="0" fillId="0" borderId="50" xfId="49" applyBorder="1" applyAlignment="1">
      <alignment vertical="center"/>
      <protection/>
    </xf>
    <xf numFmtId="4" fontId="10" fillId="0" borderId="45" xfId="51" applyNumberFormat="1" applyFont="1" applyBorder="1" applyAlignment="1">
      <alignment vertical="center"/>
      <protection/>
    </xf>
    <xf numFmtId="0" fontId="9" fillId="0" borderId="24" xfId="51" applyFont="1" applyBorder="1" applyAlignment="1">
      <alignment vertical="center"/>
      <protection/>
    </xf>
    <xf numFmtId="0" fontId="17" fillId="0" borderId="58" xfId="51" applyFont="1" applyFill="1" applyBorder="1" applyAlignment="1">
      <alignment vertical="center"/>
      <protection/>
    </xf>
    <xf numFmtId="0" fontId="15" fillId="0" borderId="67" xfId="51" applyFont="1" applyFill="1" applyBorder="1" applyAlignment="1">
      <alignment vertical="center" wrapText="1"/>
      <protection/>
    </xf>
    <xf numFmtId="0" fontId="18" fillId="0" borderId="0" xfId="51" applyFont="1" applyBorder="1" applyAlignment="1">
      <alignment wrapText="1"/>
      <protection/>
    </xf>
    <xf numFmtId="0" fontId="10" fillId="0" borderId="0" xfId="51" applyFont="1" applyBorder="1" applyAlignment="1">
      <alignment wrapText="1"/>
      <protection/>
    </xf>
    <xf numFmtId="0" fontId="10" fillId="0" borderId="48" xfId="51" applyFont="1" applyBorder="1" applyAlignment="1">
      <alignment horizontal="justify" vertical="center" wrapText="1"/>
      <protection/>
    </xf>
    <xf numFmtId="0" fontId="10" fillId="0" borderId="42" xfId="51" applyFont="1" applyBorder="1" applyAlignment="1">
      <alignment vertical="center"/>
      <protection/>
    </xf>
    <xf numFmtId="0" fontId="0" fillId="0" borderId="43" xfId="49" applyBorder="1" applyAlignment="1">
      <alignment vertical="center"/>
      <protection/>
    </xf>
    <xf numFmtId="0" fontId="10" fillId="0" borderId="45" xfId="51" applyFont="1" applyBorder="1" applyAlignment="1">
      <alignment vertical="center"/>
      <protection/>
    </xf>
    <xf numFmtId="0" fontId="0" fillId="0" borderId="24" xfId="49" applyBorder="1" applyAlignment="1">
      <alignment vertical="center"/>
      <protection/>
    </xf>
    <xf numFmtId="4" fontId="10" fillId="0" borderId="68" xfId="51" applyNumberFormat="1" applyFont="1" applyBorder="1" applyAlignment="1">
      <alignment vertical="center"/>
      <protection/>
    </xf>
    <xf numFmtId="0" fontId="9" fillId="0" borderId="56" xfId="51" applyFont="1" applyBorder="1" applyAlignment="1">
      <alignment vertical="center"/>
      <protection/>
    </xf>
    <xf numFmtId="0" fontId="10" fillId="0" borderId="0" xfId="51" applyFont="1" applyBorder="1" applyAlignment="1">
      <alignment horizontal="justify" vertical="center" wrapText="1"/>
      <protection/>
    </xf>
    <xf numFmtId="0" fontId="10" fillId="0" borderId="69" xfId="51" applyFont="1" applyBorder="1" applyAlignment="1">
      <alignment vertical="center"/>
      <protection/>
    </xf>
    <xf numFmtId="0" fontId="0" fillId="0" borderId="40" xfId="49" applyBorder="1" applyAlignment="1">
      <alignment vertical="center"/>
      <protection/>
    </xf>
    <xf numFmtId="0" fontId="10" fillId="0" borderId="67" xfId="51" applyFont="1" applyBorder="1" applyAlignment="1">
      <alignment vertical="center"/>
      <protection/>
    </xf>
    <xf numFmtId="0" fontId="16" fillId="0" borderId="66" xfId="51" applyFont="1" applyFill="1" applyBorder="1" applyAlignment="1">
      <alignment horizontal="center" vertical="center"/>
      <protection/>
    </xf>
    <xf numFmtId="0" fontId="0" fillId="0" borderId="52" xfId="49" applyBorder="1" applyAlignment="1">
      <alignment horizontal="center" vertical="center"/>
      <protection/>
    </xf>
    <xf numFmtId="4" fontId="10" fillId="0" borderId="0" xfId="51" applyNumberFormat="1" applyFont="1" applyBorder="1" applyAlignment="1">
      <alignment vertical="center" wrapText="1"/>
      <protection/>
    </xf>
    <xf numFmtId="0" fontId="0" fillId="0" borderId="0" xfId="0" applyAlignment="1">
      <alignment vertical="center" wrapText="1"/>
    </xf>
    <xf numFmtId="0" fontId="10" fillId="0" borderId="70" xfId="51" applyFont="1" applyFill="1" applyBorder="1" applyAlignment="1">
      <alignment vertical="center"/>
      <protection/>
    </xf>
    <xf numFmtId="0" fontId="0" fillId="0" borderId="71" xfId="49" applyBorder="1" applyAlignment="1">
      <alignment vertical="center"/>
      <protection/>
    </xf>
    <xf numFmtId="0" fontId="10" fillId="0" borderId="72" xfId="51" applyFont="1" applyFill="1" applyBorder="1" applyAlignment="1">
      <alignment vertical="center"/>
      <protection/>
    </xf>
    <xf numFmtId="0" fontId="0" fillId="0" borderId="26" xfId="49" applyBorder="1" applyAlignment="1">
      <alignment vertical="center"/>
      <protection/>
    </xf>
    <xf numFmtId="0" fontId="10" fillId="0" borderId="66" xfId="51" applyFont="1" applyFill="1" applyBorder="1" applyAlignment="1">
      <alignment vertical="center"/>
      <protection/>
    </xf>
    <xf numFmtId="0" fontId="17" fillId="0" borderId="0" xfId="51" applyFont="1" applyBorder="1" applyAlignment="1">
      <alignment vertical="center"/>
      <protection/>
    </xf>
    <xf numFmtId="0" fontId="3" fillId="33" borderId="12" xfId="0" applyFont="1" applyFill="1" applyBorder="1" applyAlignment="1" applyProtection="1">
      <alignment horizontal="left" vertical="center" wrapText="1"/>
      <protection/>
    </xf>
    <xf numFmtId="0" fontId="2" fillId="0" borderId="73" xfId="0" applyFont="1" applyFill="1" applyBorder="1" applyAlignment="1" applyProtection="1">
      <alignment horizontal="center" vertical="center" wrapText="1"/>
      <protection/>
    </xf>
    <xf numFmtId="0" fontId="2" fillId="0" borderId="74" xfId="0" applyFont="1" applyFill="1" applyBorder="1" applyAlignment="1" applyProtection="1">
      <alignment horizontal="center" vertical="center" wrapText="1"/>
      <protection/>
    </xf>
    <xf numFmtId="0" fontId="2" fillId="0" borderId="75" xfId="0" applyFont="1" applyFill="1" applyBorder="1" applyAlignment="1" applyProtection="1">
      <alignment horizontal="center" vertical="center" wrapText="1"/>
      <protection/>
    </xf>
    <xf numFmtId="0" fontId="2" fillId="34" borderId="12" xfId="0" applyFont="1" applyFill="1" applyBorder="1" applyAlignment="1" applyProtection="1">
      <alignment horizontal="left" vertical="center" wrapText="1"/>
      <protection/>
    </xf>
    <xf numFmtId="0" fontId="2" fillId="33" borderId="61" xfId="0" applyFont="1" applyFill="1" applyBorder="1" applyAlignment="1" applyProtection="1">
      <alignment horizontal="center" wrapText="1"/>
      <protection/>
    </xf>
    <xf numFmtId="0" fontId="2" fillId="33" borderId="0" xfId="0" applyFont="1" applyFill="1" applyBorder="1" applyAlignment="1" applyProtection="1">
      <alignment horizontal="left" wrapText="1"/>
      <protection/>
    </xf>
    <xf numFmtId="0" fontId="3" fillId="34" borderId="12" xfId="0" applyFont="1" applyFill="1" applyBorder="1" applyAlignment="1" applyProtection="1">
      <alignment horizontal="left" vertical="center" wrapText="1"/>
      <protection/>
    </xf>
    <xf numFmtId="0" fontId="2" fillId="33" borderId="76" xfId="0" applyFont="1" applyFill="1" applyBorder="1" applyAlignment="1" applyProtection="1">
      <alignment horizontal="center" wrapText="1"/>
      <protection/>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financování - příloha do výsledků hospodaření" xfId="49"/>
    <cellStyle name="normální_Soupis příloh 2008" xfId="50"/>
    <cellStyle name="normální_Tabulka tř  8 (výsledek r  2011)" xfId="51"/>
    <cellStyle name="Followed Hyperlink"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ndi_pc\petra\Petra\Fond%20hospod&#225;&#345;sk&#233;ho%20rozvo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H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0"/>
  <sheetViews>
    <sheetView tabSelected="1" zoomScalePageLayoutView="0" workbookViewId="0" topLeftCell="A1">
      <selection activeCell="L33" sqref="L33"/>
    </sheetView>
  </sheetViews>
  <sheetFormatPr defaultColWidth="9.140625" defaultRowHeight="12.75"/>
  <cols>
    <col min="1" max="1" width="14.7109375" style="64" customWidth="1"/>
    <col min="2" max="2" width="77.7109375" style="64" customWidth="1"/>
    <col min="3" max="16384" width="9.140625" style="64" customWidth="1"/>
  </cols>
  <sheetData>
    <row r="1" spans="1:2" ht="15.75">
      <c r="A1" s="62" t="s">
        <v>1604</v>
      </c>
      <c r="B1" s="63"/>
    </row>
    <row r="2" spans="1:2" ht="15">
      <c r="A2" s="63"/>
      <c r="B2" s="63" t="s">
        <v>1642</v>
      </c>
    </row>
    <row r="3" spans="1:2" ht="15">
      <c r="A3" s="63"/>
      <c r="B3" s="63" t="s">
        <v>1605</v>
      </c>
    </row>
    <row r="4" spans="1:2" ht="15">
      <c r="A4" s="63"/>
      <c r="B4" s="63"/>
    </row>
    <row r="5" spans="1:2" ht="15">
      <c r="A5" s="63"/>
      <c r="B5" s="63" t="s">
        <v>1643</v>
      </c>
    </row>
    <row r="6" spans="1:2" ht="15">
      <c r="A6" s="63"/>
      <c r="B6" s="63" t="s">
        <v>1641</v>
      </c>
    </row>
    <row r="7" spans="1:2" ht="15">
      <c r="A7" s="63"/>
      <c r="B7" s="63"/>
    </row>
    <row r="8" spans="1:2" ht="15">
      <c r="A8" s="63"/>
      <c r="B8" s="63" t="s">
        <v>1644</v>
      </c>
    </row>
    <row r="9" spans="1:2" ht="15">
      <c r="A9" s="63"/>
      <c r="B9" s="63" t="s">
        <v>1606</v>
      </c>
    </row>
    <row r="10" spans="1:2" ht="15">
      <c r="A10" s="63"/>
      <c r="B10" s="63"/>
    </row>
    <row r="11" spans="1:2" ht="15">
      <c r="A11" s="63"/>
      <c r="B11" s="63" t="s">
        <v>1645</v>
      </c>
    </row>
    <row r="12" spans="1:2" ht="15">
      <c r="A12" s="63"/>
      <c r="B12" s="63" t="s">
        <v>1656</v>
      </c>
    </row>
    <row r="13" spans="1:2" ht="15">
      <c r="A13" s="63"/>
      <c r="B13" s="63"/>
    </row>
    <row r="14" spans="1:2" ht="15">
      <c r="A14" s="63"/>
      <c r="B14" s="63" t="s">
        <v>1701</v>
      </c>
    </row>
    <row r="15" spans="1:2" ht="15">
      <c r="A15" s="63"/>
      <c r="B15" s="63" t="s">
        <v>1657</v>
      </c>
    </row>
    <row r="16" spans="1:2" ht="15">
      <c r="A16" s="63"/>
      <c r="B16" s="63"/>
    </row>
    <row r="17" spans="1:2" ht="15">
      <c r="A17" s="63"/>
      <c r="B17" s="63" t="s">
        <v>1646</v>
      </c>
    </row>
    <row r="18" spans="1:2" ht="15">
      <c r="A18" s="63"/>
      <c r="B18" s="63" t="s">
        <v>1658</v>
      </c>
    </row>
    <row r="19" spans="1:2" ht="15">
      <c r="A19" s="63"/>
      <c r="B19" s="63"/>
    </row>
    <row r="20" spans="1:2" ht="15">
      <c r="A20" s="63"/>
      <c r="B20" s="63" t="s">
        <v>1647</v>
      </c>
    </row>
    <row r="21" spans="1:2" ht="15">
      <c r="A21" s="63"/>
      <c r="B21" s="63" t="s">
        <v>1659</v>
      </c>
    </row>
    <row r="22" spans="1:2" ht="15">
      <c r="A22" s="63"/>
      <c r="B22" s="63"/>
    </row>
    <row r="23" spans="1:2" ht="15">
      <c r="A23" s="63"/>
      <c r="B23" s="63" t="s">
        <v>1648</v>
      </c>
    </row>
    <row r="24" spans="1:2" ht="15">
      <c r="A24" s="63"/>
      <c r="B24" s="63" t="s">
        <v>1660</v>
      </c>
    </row>
    <row r="25" spans="1:2" ht="15">
      <c r="A25" s="63"/>
      <c r="B25" s="63"/>
    </row>
    <row r="26" spans="1:2" ht="15">
      <c r="A26" s="63"/>
      <c r="B26" s="63" t="s">
        <v>1649</v>
      </c>
    </row>
    <row r="27" spans="1:2" ht="15">
      <c r="A27" s="63"/>
      <c r="B27" s="63" t="s">
        <v>1607</v>
      </c>
    </row>
    <row r="28" spans="1:2" ht="15">
      <c r="A28" s="63"/>
      <c r="B28" s="63"/>
    </row>
    <row r="29" spans="1:2" ht="15">
      <c r="A29" s="63"/>
      <c r="B29" s="63" t="s">
        <v>1650</v>
      </c>
    </row>
    <row r="30" spans="1:2" ht="15">
      <c r="A30" s="63"/>
      <c r="B30" s="63" t="s">
        <v>1608</v>
      </c>
    </row>
    <row r="31" spans="1:2" ht="15">
      <c r="A31" s="63"/>
      <c r="B31" s="63"/>
    </row>
    <row r="32" spans="1:2" ht="15">
      <c r="A32" s="63"/>
      <c r="B32" s="63" t="s">
        <v>1651</v>
      </c>
    </row>
    <row r="33" spans="1:2" ht="15">
      <c r="A33" s="63"/>
      <c r="B33" s="63" t="s">
        <v>1661</v>
      </c>
    </row>
    <row r="34" spans="1:2" ht="15">
      <c r="A34" s="63"/>
      <c r="B34" s="63"/>
    </row>
    <row r="35" spans="1:2" ht="15">
      <c r="A35" s="63"/>
      <c r="B35" s="65" t="s">
        <v>1652</v>
      </c>
    </row>
    <row r="36" spans="1:2" ht="15">
      <c r="A36" s="63"/>
      <c r="B36" s="63" t="s">
        <v>1662</v>
      </c>
    </row>
    <row r="37" spans="1:2" ht="15">
      <c r="A37" s="63"/>
      <c r="B37" s="63"/>
    </row>
    <row r="38" spans="1:2" ht="15">
      <c r="A38" s="63"/>
      <c r="B38" s="63" t="s">
        <v>1653</v>
      </c>
    </row>
    <row r="39" spans="1:2" ht="15">
      <c r="A39" s="63"/>
      <c r="B39" s="63" t="s">
        <v>1663</v>
      </c>
    </row>
    <row r="40" spans="1:2" ht="15">
      <c r="A40" s="63"/>
      <c r="B40" s="63"/>
    </row>
    <row r="41" spans="1:2" ht="15.75">
      <c r="A41" s="62" t="s">
        <v>1665</v>
      </c>
      <c r="B41" s="63"/>
    </row>
    <row r="42" spans="1:2" ht="15">
      <c r="A42" s="63"/>
      <c r="B42" s="63" t="s">
        <v>1654</v>
      </c>
    </row>
    <row r="43" ht="15">
      <c r="B43" s="63" t="s">
        <v>1664</v>
      </c>
    </row>
    <row r="44" ht="15">
      <c r="B44" s="63"/>
    </row>
    <row r="45" spans="1:2" ht="15.75">
      <c r="A45" s="62" t="s">
        <v>1609</v>
      </c>
      <c r="B45" s="63"/>
    </row>
    <row r="46" spans="1:2" ht="15">
      <c r="A46" s="63"/>
      <c r="B46" s="63" t="s">
        <v>1655</v>
      </c>
    </row>
    <row r="47" spans="1:2" ht="15">
      <c r="A47" s="63"/>
      <c r="B47" s="63" t="s">
        <v>1755</v>
      </c>
    </row>
    <row r="48" spans="1:2" ht="15">
      <c r="A48" s="63"/>
      <c r="B48" s="63"/>
    </row>
    <row r="49" spans="1:10" ht="15.75">
      <c r="A49" s="62"/>
      <c r="B49" s="63"/>
      <c r="J49" s="63"/>
    </row>
    <row r="50" spans="1:2" ht="15">
      <c r="A50" s="63"/>
      <c r="B50" s="63"/>
    </row>
    <row r="51" ht="15">
      <c r="B51" s="63"/>
    </row>
    <row r="52" spans="1:2" ht="15">
      <c r="A52" s="63"/>
      <c r="B52" s="63"/>
    </row>
    <row r="53" spans="10:11" ht="15">
      <c r="J53" s="63"/>
      <c r="K53" s="63"/>
    </row>
    <row r="55" ht="15.75">
      <c r="B55" s="62"/>
    </row>
    <row r="56" ht="15.75">
      <c r="B56" s="62"/>
    </row>
    <row r="57" spans="1:2" ht="15">
      <c r="A57" s="63"/>
      <c r="B57" s="63"/>
    </row>
    <row r="58" spans="1:2" ht="15">
      <c r="A58" s="63"/>
      <c r="B58" s="63"/>
    </row>
    <row r="59" spans="1:2" ht="15">
      <c r="A59" s="63"/>
      <c r="B59" s="63"/>
    </row>
    <row r="60" spans="1:2" ht="15">
      <c r="A60" s="63"/>
      <c r="B60" s="63"/>
    </row>
    <row r="61" spans="1:2" ht="15">
      <c r="A61" s="63"/>
      <c r="B61" s="63"/>
    </row>
    <row r="62" spans="1:2" ht="15">
      <c r="A62" s="63"/>
      <c r="B62" s="63"/>
    </row>
    <row r="63" spans="1:2" ht="15">
      <c r="A63" s="63"/>
      <c r="B63" s="63"/>
    </row>
    <row r="64" spans="1:2" ht="15">
      <c r="A64" s="63"/>
      <c r="B64" s="63"/>
    </row>
    <row r="65" spans="1:2" ht="15">
      <c r="A65" s="63"/>
      <c r="B65" s="63"/>
    </row>
    <row r="66" spans="1:2" ht="15">
      <c r="A66" s="63"/>
      <c r="B66" s="66"/>
    </row>
    <row r="67" spans="1:2" ht="15">
      <c r="A67" s="63"/>
      <c r="B67" s="63"/>
    </row>
    <row r="68" spans="1:2" ht="15">
      <c r="A68" s="63"/>
      <c r="B68" s="63"/>
    </row>
    <row r="69" spans="1:2" ht="15">
      <c r="A69" s="63"/>
      <c r="B69" s="63"/>
    </row>
    <row r="70" ht="15">
      <c r="B70" s="63"/>
    </row>
  </sheetData>
  <sheetProtection/>
  <printOptions/>
  <pageMargins left="0.5511811023622047" right="0.1968503937007874" top="0.984251968503937" bottom="0.984251968503937" header="0.5905511811023623" footer="0.5118110236220472"/>
  <pageSetup horizontalDpi="600" verticalDpi="600" orientation="portrait" paperSize="9" scale="85" r:id="rId1"/>
  <headerFooter alignWithMargins="0">
    <oddHeader>&amp;C&amp;"Arial,Tučné"&amp;12Výsledky hospodaření SMOl za rok 2015 &amp;R&amp;"Arial,Tučné"&amp;12
</oddHeader>
  </headerFooter>
</worksheet>
</file>

<file path=xl/worksheets/sheet10.xml><?xml version="1.0" encoding="utf-8"?>
<worksheet xmlns="http://schemas.openxmlformats.org/spreadsheetml/2006/main" xmlns:r="http://schemas.openxmlformats.org/officeDocument/2006/relationships">
  <sheetPr>
    <tabColor rgb="FFFFC000"/>
  </sheetPr>
  <dimension ref="A1:G31"/>
  <sheetViews>
    <sheetView zoomScaleSheetLayoutView="100" zoomScalePageLayoutView="0" workbookViewId="0" topLeftCell="A1">
      <selection activeCell="H11" sqref="H11"/>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3" t="s">
        <v>10</v>
      </c>
      <c r="B1" s="14" t="s">
        <v>11</v>
      </c>
      <c r="C1" s="21" t="s">
        <v>1529</v>
      </c>
      <c r="D1" s="21" t="s">
        <v>1530</v>
      </c>
      <c r="E1" s="14" t="s">
        <v>0</v>
      </c>
      <c r="F1" s="14" t="s">
        <v>12</v>
      </c>
      <c r="G1" s="15" t="s">
        <v>1</v>
      </c>
    </row>
    <row r="2" spans="1:7" ht="15" customHeight="1">
      <c r="A2" s="179" t="s">
        <v>1256</v>
      </c>
      <c r="B2" s="179"/>
      <c r="C2" s="179"/>
      <c r="D2" s="179"/>
      <c r="E2" s="179"/>
      <c r="F2" s="179"/>
      <c r="G2" s="179"/>
    </row>
    <row r="3" spans="1:7" ht="15" customHeight="1">
      <c r="A3" s="180" t="s">
        <v>91</v>
      </c>
      <c r="B3" s="180"/>
      <c r="C3" s="180"/>
      <c r="D3" s="180"/>
      <c r="E3" s="180"/>
      <c r="F3" s="180"/>
      <c r="G3" s="180"/>
    </row>
    <row r="4" spans="1:7" ht="18" customHeight="1">
      <c r="A4" s="4" t="s">
        <v>2</v>
      </c>
      <c r="B4" s="23" t="s">
        <v>1533</v>
      </c>
      <c r="C4" s="2">
        <v>103700</v>
      </c>
      <c r="D4" s="2">
        <v>103700</v>
      </c>
      <c r="E4" s="16">
        <v>103700</v>
      </c>
      <c r="F4" s="6">
        <v>1</v>
      </c>
      <c r="G4" s="3" t="s">
        <v>1257</v>
      </c>
    </row>
    <row r="5" spans="1:7" ht="18" customHeight="1">
      <c r="A5" s="4" t="s">
        <v>2</v>
      </c>
      <c r="B5" s="23" t="s">
        <v>1533</v>
      </c>
      <c r="C5" s="2">
        <v>0</v>
      </c>
      <c r="D5" s="2">
        <v>1044</v>
      </c>
      <c r="E5" s="16">
        <v>1044</v>
      </c>
      <c r="F5" s="6">
        <v>1</v>
      </c>
      <c r="G5" s="3" t="s">
        <v>1258</v>
      </c>
    </row>
    <row r="6" spans="1:7" ht="18" customHeight="1">
      <c r="A6" s="4" t="s">
        <v>2</v>
      </c>
      <c r="B6" s="23" t="s">
        <v>1533</v>
      </c>
      <c r="C6" s="2">
        <v>0</v>
      </c>
      <c r="D6" s="2">
        <v>4685</v>
      </c>
      <c r="E6" s="16">
        <v>4685</v>
      </c>
      <c r="F6" s="6">
        <v>1</v>
      </c>
      <c r="G6" s="3" t="s">
        <v>1259</v>
      </c>
    </row>
    <row r="7" spans="1:7" ht="15" customHeight="1">
      <c r="A7" s="178" t="s">
        <v>1260</v>
      </c>
      <c r="B7" s="178"/>
      <c r="C7" s="8">
        <v>103700</v>
      </c>
      <c r="D7" s="8">
        <v>109429</v>
      </c>
      <c r="E7" s="8">
        <v>109429</v>
      </c>
      <c r="F7" s="9">
        <v>1</v>
      </c>
      <c r="G7" s="10" t="s">
        <v>2</v>
      </c>
    </row>
    <row r="8" spans="1:7" ht="15" customHeight="1">
      <c r="A8" s="179" t="s">
        <v>1261</v>
      </c>
      <c r="B8" s="179"/>
      <c r="C8" s="179"/>
      <c r="D8" s="179"/>
      <c r="E8" s="179"/>
      <c r="F8" s="179"/>
      <c r="G8" s="179"/>
    </row>
    <row r="9" spans="1:7" ht="15" customHeight="1">
      <c r="A9" s="180" t="s">
        <v>93</v>
      </c>
      <c r="B9" s="180"/>
      <c r="C9" s="180"/>
      <c r="D9" s="180"/>
      <c r="E9" s="180"/>
      <c r="F9" s="180"/>
      <c r="G9" s="180"/>
    </row>
    <row r="10" spans="1:7" ht="18" customHeight="1">
      <c r="A10" s="4" t="s">
        <v>2</v>
      </c>
      <c r="B10" s="23" t="s">
        <v>1533</v>
      </c>
      <c r="C10" s="2">
        <v>39400</v>
      </c>
      <c r="D10" s="2">
        <v>40400</v>
      </c>
      <c r="E10" s="16">
        <v>40400</v>
      </c>
      <c r="F10" s="6">
        <v>1</v>
      </c>
      <c r="G10" s="3" t="s">
        <v>1262</v>
      </c>
    </row>
    <row r="11" spans="1:7" ht="18" customHeight="1">
      <c r="A11" s="4" t="s">
        <v>2</v>
      </c>
      <c r="B11" s="23" t="s">
        <v>1533</v>
      </c>
      <c r="C11" s="2">
        <v>0</v>
      </c>
      <c r="D11" s="2">
        <v>300</v>
      </c>
      <c r="E11" s="16">
        <v>300</v>
      </c>
      <c r="F11" s="6">
        <v>1</v>
      </c>
      <c r="G11" s="3" t="s">
        <v>1263</v>
      </c>
    </row>
    <row r="12" spans="1:7" ht="18" customHeight="1">
      <c r="A12" s="4" t="s">
        <v>2</v>
      </c>
      <c r="B12" s="23" t="s">
        <v>1533</v>
      </c>
      <c r="C12" s="2">
        <v>0</v>
      </c>
      <c r="D12" s="2">
        <v>228</v>
      </c>
      <c r="E12" s="16">
        <v>228</v>
      </c>
      <c r="F12" s="6">
        <v>1</v>
      </c>
      <c r="G12" s="3" t="s">
        <v>1264</v>
      </c>
    </row>
    <row r="13" spans="1:7" ht="33.75" customHeight="1">
      <c r="A13" s="4" t="s">
        <v>2</v>
      </c>
      <c r="B13" s="23" t="s">
        <v>1533</v>
      </c>
      <c r="C13" s="2">
        <v>0</v>
      </c>
      <c r="D13" s="2">
        <v>690</v>
      </c>
      <c r="E13" s="16">
        <v>690</v>
      </c>
      <c r="F13" s="6">
        <v>1</v>
      </c>
      <c r="G13" s="3" t="s">
        <v>1265</v>
      </c>
    </row>
    <row r="14" spans="1:7" ht="18" customHeight="1">
      <c r="A14" s="4" t="s">
        <v>2</v>
      </c>
      <c r="B14" s="23" t="s">
        <v>1533</v>
      </c>
      <c r="C14" s="2">
        <v>0</v>
      </c>
      <c r="D14" s="2">
        <v>150</v>
      </c>
      <c r="E14" s="16">
        <v>150</v>
      </c>
      <c r="F14" s="6">
        <v>1</v>
      </c>
      <c r="G14" s="3" t="s">
        <v>226</v>
      </c>
    </row>
    <row r="15" spans="1:7" ht="18" customHeight="1">
      <c r="A15" s="4" t="s">
        <v>2</v>
      </c>
      <c r="B15" s="23" t="s">
        <v>1533</v>
      </c>
      <c r="C15" s="2">
        <v>0</v>
      </c>
      <c r="D15" s="2">
        <v>1230</v>
      </c>
      <c r="E15" s="16">
        <v>1230</v>
      </c>
      <c r="F15" s="6">
        <v>1</v>
      </c>
      <c r="G15" s="3" t="s">
        <v>1266</v>
      </c>
    </row>
    <row r="16" spans="1:7" ht="15" customHeight="1">
      <c r="A16" s="178" t="s">
        <v>1267</v>
      </c>
      <c r="B16" s="178"/>
      <c r="C16" s="8">
        <v>39400</v>
      </c>
      <c r="D16" s="8">
        <v>42998</v>
      </c>
      <c r="E16" s="8">
        <v>42998</v>
      </c>
      <c r="F16" s="9">
        <v>1</v>
      </c>
      <c r="G16" s="10" t="s">
        <v>2</v>
      </c>
    </row>
    <row r="17" spans="1:7" ht="15" customHeight="1">
      <c r="A17" s="179" t="s">
        <v>1268</v>
      </c>
      <c r="B17" s="179"/>
      <c r="C17" s="179"/>
      <c r="D17" s="179"/>
      <c r="E17" s="179"/>
      <c r="F17" s="179"/>
      <c r="G17" s="179"/>
    </row>
    <row r="18" spans="1:7" ht="15" customHeight="1">
      <c r="A18" s="180" t="s">
        <v>94</v>
      </c>
      <c r="B18" s="180"/>
      <c r="C18" s="180"/>
      <c r="D18" s="180"/>
      <c r="E18" s="180"/>
      <c r="F18" s="180"/>
      <c r="G18" s="180"/>
    </row>
    <row r="19" spans="1:7" ht="18" customHeight="1">
      <c r="A19" s="4" t="s">
        <v>2</v>
      </c>
      <c r="B19" s="23" t="s">
        <v>1533</v>
      </c>
      <c r="C19" s="2">
        <v>16000</v>
      </c>
      <c r="D19" s="2">
        <v>16000</v>
      </c>
      <c r="E19" s="16">
        <v>16000</v>
      </c>
      <c r="F19" s="6">
        <v>1</v>
      </c>
      <c r="G19" s="3" t="s">
        <v>1269</v>
      </c>
    </row>
    <row r="20" spans="1:7" ht="18" customHeight="1">
      <c r="A20" s="4" t="s">
        <v>2</v>
      </c>
      <c r="B20" s="23" t="s">
        <v>1533</v>
      </c>
      <c r="C20" s="2">
        <v>0</v>
      </c>
      <c r="D20" s="2">
        <v>2179.558</v>
      </c>
      <c r="E20" s="16">
        <v>2179.558</v>
      </c>
      <c r="F20" s="6">
        <v>1</v>
      </c>
      <c r="G20" s="3" t="s">
        <v>1270</v>
      </c>
    </row>
    <row r="21" spans="1:7" ht="15" customHeight="1">
      <c r="A21" s="178" t="s">
        <v>1271</v>
      </c>
      <c r="B21" s="178"/>
      <c r="C21" s="8">
        <v>16000</v>
      </c>
      <c r="D21" s="8">
        <v>18179.558</v>
      </c>
      <c r="E21" s="8">
        <v>18179.558</v>
      </c>
      <c r="F21" s="9">
        <v>1</v>
      </c>
      <c r="G21" s="10" t="s">
        <v>2</v>
      </c>
    </row>
    <row r="22" spans="1:7" ht="15" customHeight="1">
      <c r="A22" s="179" t="s">
        <v>1272</v>
      </c>
      <c r="B22" s="179"/>
      <c r="C22" s="179"/>
      <c r="D22" s="179"/>
      <c r="E22" s="179"/>
      <c r="F22" s="179"/>
      <c r="G22" s="179"/>
    </row>
    <row r="23" spans="1:7" ht="15" customHeight="1">
      <c r="A23" s="180" t="s">
        <v>95</v>
      </c>
      <c r="B23" s="180"/>
      <c r="C23" s="180"/>
      <c r="D23" s="180"/>
      <c r="E23" s="180"/>
      <c r="F23" s="180"/>
      <c r="G23" s="180"/>
    </row>
    <row r="24" spans="1:7" ht="18" customHeight="1">
      <c r="A24" s="4" t="s">
        <v>2</v>
      </c>
      <c r="B24" s="23" t="s">
        <v>1533</v>
      </c>
      <c r="C24" s="2">
        <v>3500</v>
      </c>
      <c r="D24" s="2">
        <v>3500</v>
      </c>
      <c r="E24" s="16">
        <v>3500</v>
      </c>
      <c r="F24" s="6">
        <v>1</v>
      </c>
      <c r="G24" s="3" t="s">
        <v>96</v>
      </c>
    </row>
    <row r="25" spans="1:7" ht="15" customHeight="1">
      <c r="A25" s="178" t="s">
        <v>1273</v>
      </c>
      <c r="B25" s="178"/>
      <c r="C25" s="8">
        <v>3500</v>
      </c>
      <c r="D25" s="8">
        <v>3500</v>
      </c>
      <c r="E25" s="8">
        <v>3500</v>
      </c>
      <c r="F25" s="9">
        <v>1</v>
      </c>
      <c r="G25" s="10" t="s">
        <v>2</v>
      </c>
    </row>
    <row r="26" spans="1:7" ht="15" customHeight="1">
      <c r="A26" s="179" t="s">
        <v>1274</v>
      </c>
      <c r="B26" s="179"/>
      <c r="C26" s="179"/>
      <c r="D26" s="179"/>
      <c r="E26" s="179"/>
      <c r="F26" s="179"/>
      <c r="G26" s="179"/>
    </row>
    <row r="27" spans="1:7" ht="15" customHeight="1">
      <c r="A27" s="180" t="s">
        <v>97</v>
      </c>
      <c r="B27" s="180"/>
      <c r="C27" s="180"/>
      <c r="D27" s="180"/>
      <c r="E27" s="180"/>
      <c r="F27" s="180"/>
      <c r="G27" s="180"/>
    </row>
    <row r="28" spans="1:7" ht="18" customHeight="1">
      <c r="A28" s="4" t="s">
        <v>2</v>
      </c>
      <c r="B28" s="23" t="s">
        <v>1533</v>
      </c>
      <c r="C28" s="2">
        <v>22600</v>
      </c>
      <c r="D28" s="2">
        <v>22600</v>
      </c>
      <c r="E28" s="16">
        <v>22600</v>
      </c>
      <c r="F28" s="6">
        <v>1</v>
      </c>
      <c r="G28" s="3" t="s">
        <v>1275</v>
      </c>
    </row>
    <row r="29" spans="1:7" ht="18" customHeight="1">
      <c r="A29" s="4" t="s">
        <v>2</v>
      </c>
      <c r="B29" s="23" t="s">
        <v>1533</v>
      </c>
      <c r="C29" s="2">
        <v>0</v>
      </c>
      <c r="D29" s="2">
        <v>1215.773</v>
      </c>
      <c r="E29" s="16">
        <v>1215.773</v>
      </c>
      <c r="F29" s="6">
        <v>1</v>
      </c>
      <c r="G29" s="3" t="s">
        <v>1276</v>
      </c>
    </row>
    <row r="30" spans="1:7" ht="15" customHeight="1">
      <c r="A30" s="178" t="s">
        <v>1277</v>
      </c>
      <c r="B30" s="178"/>
      <c r="C30" s="8">
        <v>22600</v>
      </c>
      <c r="D30" s="8">
        <v>23815.773</v>
      </c>
      <c r="E30" s="8">
        <v>23815.773</v>
      </c>
      <c r="F30" s="9">
        <v>1</v>
      </c>
      <c r="G30" s="10" t="s">
        <v>2</v>
      </c>
    </row>
    <row r="31" spans="1:7" ht="23.25" customHeight="1">
      <c r="A31" s="178" t="s">
        <v>1278</v>
      </c>
      <c r="B31" s="178"/>
      <c r="C31" s="11">
        <v>185200</v>
      </c>
      <c r="D31" s="11">
        <v>197922.331</v>
      </c>
      <c r="E31" s="11">
        <v>197922.331</v>
      </c>
      <c r="F31" s="12">
        <v>1</v>
      </c>
      <c r="G31" s="10" t="s">
        <v>2</v>
      </c>
    </row>
  </sheetData>
  <sheetProtection/>
  <mergeCells count="16">
    <mergeCell ref="A9:G9"/>
    <mergeCell ref="A16:B16"/>
    <mergeCell ref="A17:G17"/>
    <mergeCell ref="A18:G18"/>
    <mergeCell ref="A2:G2"/>
    <mergeCell ref="A3:G3"/>
    <mergeCell ref="A7:B7"/>
    <mergeCell ref="A8:G8"/>
    <mergeCell ref="A26:G26"/>
    <mergeCell ref="A27:G27"/>
    <mergeCell ref="A30:B30"/>
    <mergeCell ref="A31:B31"/>
    <mergeCell ref="A21:B21"/>
    <mergeCell ref="A22:G22"/>
    <mergeCell ref="A23:G23"/>
    <mergeCell ref="A25:B25"/>
  </mergeCells>
  <printOptions horizontalCentered="1"/>
  <pageMargins left="0.4330708661417323" right="0.4330708661417323" top="0.8661417322834646" bottom="0.4724409448818898" header="0.5118110236220472" footer="0.31496062992125984"/>
  <pageSetup firstPageNumber="51" useFirstPageNumber="1" horizontalDpi="300" verticalDpi="300" orientation="landscape" pageOrder="overThenDown" paperSize="9" scale="92" r:id="rId1"/>
  <headerFooter alignWithMargins="0">
    <oddHeader>&amp;L&amp;"Arial,Tučné"v tis. Kč&amp;C&amp;"Arial,Tučné"Příspěvkové organizace - rok 2015 - individuální příslib</oddHeader>
    <oddFooter>&amp;C&amp;P</oddFooter>
  </headerFooter>
</worksheet>
</file>

<file path=xl/worksheets/sheet11.xml><?xml version="1.0" encoding="utf-8"?>
<worksheet xmlns="http://schemas.openxmlformats.org/spreadsheetml/2006/main" xmlns:r="http://schemas.openxmlformats.org/officeDocument/2006/relationships">
  <sheetPr>
    <tabColor rgb="FFFFC000"/>
  </sheetPr>
  <dimension ref="A1:G40"/>
  <sheetViews>
    <sheetView zoomScaleSheetLayoutView="100" zoomScalePageLayoutView="0" workbookViewId="0" topLeftCell="A1">
      <selection activeCell="E5" sqref="E5"/>
    </sheetView>
  </sheetViews>
  <sheetFormatPr defaultColWidth="9.140625" defaultRowHeight="12.75"/>
  <cols>
    <col min="1" max="1" width="3.7109375" style="0" customWidth="1"/>
    <col min="2" max="2" width="30.7109375" style="0" customWidth="1"/>
    <col min="3" max="3" width="8.8515625" style="0" customWidth="1"/>
    <col min="4" max="4" width="9.00390625" style="0" customWidth="1"/>
    <col min="5" max="5" width="9.7109375" style="0" customWidth="1"/>
    <col min="6" max="6" width="7.8515625" style="0" customWidth="1"/>
    <col min="7" max="7" width="28.28125" style="0" customWidth="1"/>
  </cols>
  <sheetData>
    <row r="1" spans="1:7" ht="36" customHeight="1" thickBot="1">
      <c r="A1" s="32" t="s">
        <v>1534</v>
      </c>
      <c r="B1" s="14" t="s">
        <v>11</v>
      </c>
      <c r="C1" s="21" t="s">
        <v>1529</v>
      </c>
      <c r="D1" s="21" t="s">
        <v>1530</v>
      </c>
      <c r="E1" s="14" t="s">
        <v>0</v>
      </c>
      <c r="F1" s="14" t="s">
        <v>12</v>
      </c>
      <c r="G1" s="15" t="s">
        <v>1</v>
      </c>
    </row>
    <row r="2" spans="1:7" ht="15" customHeight="1">
      <c r="A2" s="179" t="s">
        <v>402</v>
      </c>
      <c r="B2" s="179"/>
      <c r="C2" s="179"/>
      <c r="D2" s="179"/>
      <c r="E2" s="179"/>
      <c r="F2" s="179"/>
      <c r="G2" s="179"/>
    </row>
    <row r="3" spans="1:7" ht="15" customHeight="1">
      <c r="A3" s="180" t="s">
        <v>82</v>
      </c>
      <c r="B3" s="180"/>
      <c r="C3" s="180"/>
      <c r="D3" s="180"/>
      <c r="E3" s="180"/>
      <c r="F3" s="180"/>
      <c r="G3" s="180"/>
    </row>
    <row r="4" spans="1:7" ht="18" customHeight="1">
      <c r="A4" s="4" t="s">
        <v>2</v>
      </c>
      <c r="B4" s="23" t="s">
        <v>1533</v>
      </c>
      <c r="C4" s="2">
        <v>2566</v>
      </c>
      <c r="D4" s="2">
        <v>2566</v>
      </c>
      <c r="E4" s="16">
        <v>2566</v>
      </c>
      <c r="F4" s="6">
        <v>1</v>
      </c>
      <c r="G4" s="3" t="s">
        <v>404</v>
      </c>
    </row>
    <row r="5" spans="1:7" ht="18" customHeight="1">
      <c r="A5" s="4" t="s">
        <v>2</v>
      </c>
      <c r="B5" s="23" t="s">
        <v>1533</v>
      </c>
      <c r="C5" s="2">
        <v>890</v>
      </c>
      <c r="D5" s="2">
        <v>890</v>
      </c>
      <c r="E5" s="16">
        <v>890</v>
      </c>
      <c r="F5" s="6">
        <v>1</v>
      </c>
      <c r="G5" s="3" t="s">
        <v>405</v>
      </c>
    </row>
    <row r="6" spans="1:7" ht="18" customHeight="1">
      <c r="A6" s="4" t="s">
        <v>2</v>
      </c>
      <c r="B6" s="23" t="s">
        <v>1533</v>
      </c>
      <c r="C6" s="2">
        <v>3185</v>
      </c>
      <c r="D6" s="2">
        <v>2962</v>
      </c>
      <c r="E6" s="16">
        <v>2962</v>
      </c>
      <c r="F6" s="6">
        <v>1</v>
      </c>
      <c r="G6" s="3" t="s">
        <v>406</v>
      </c>
    </row>
    <row r="7" spans="1:7" ht="18" customHeight="1">
      <c r="A7" s="4" t="s">
        <v>2</v>
      </c>
      <c r="B7" s="23" t="s">
        <v>1533</v>
      </c>
      <c r="C7" s="2">
        <v>1931</v>
      </c>
      <c r="D7" s="2">
        <v>1954</v>
      </c>
      <c r="E7" s="16">
        <v>1954</v>
      </c>
      <c r="F7" s="6">
        <v>1</v>
      </c>
      <c r="G7" s="3" t="s">
        <v>407</v>
      </c>
    </row>
    <row r="8" spans="1:7" ht="18" customHeight="1">
      <c r="A8" s="4" t="s">
        <v>2</v>
      </c>
      <c r="B8" s="23" t="s">
        <v>1533</v>
      </c>
      <c r="C8" s="2">
        <v>1220</v>
      </c>
      <c r="D8" s="2">
        <v>1220</v>
      </c>
      <c r="E8" s="16">
        <v>1220</v>
      </c>
      <c r="F8" s="6">
        <v>1</v>
      </c>
      <c r="G8" s="3" t="s">
        <v>408</v>
      </c>
    </row>
    <row r="9" spans="1:7" ht="18" customHeight="1">
      <c r="A9" s="4" t="s">
        <v>2</v>
      </c>
      <c r="B9" s="23" t="s">
        <v>1533</v>
      </c>
      <c r="C9" s="2">
        <v>2499</v>
      </c>
      <c r="D9" s="2">
        <v>2781.25</v>
      </c>
      <c r="E9" s="16">
        <v>2781.25</v>
      </c>
      <c r="F9" s="6">
        <v>1</v>
      </c>
      <c r="G9" s="3" t="s">
        <v>409</v>
      </c>
    </row>
    <row r="10" spans="1:7" ht="18" customHeight="1">
      <c r="A10" s="4" t="s">
        <v>2</v>
      </c>
      <c r="B10" s="23" t="s">
        <v>1533</v>
      </c>
      <c r="C10" s="2">
        <v>2552</v>
      </c>
      <c r="D10" s="2">
        <v>2772</v>
      </c>
      <c r="E10" s="16">
        <v>2772</v>
      </c>
      <c r="F10" s="6">
        <v>1</v>
      </c>
      <c r="G10" s="3" t="s">
        <v>410</v>
      </c>
    </row>
    <row r="11" spans="1:7" ht="18" customHeight="1">
      <c r="A11" s="4" t="s">
        <v>2</v>
      </c>
      <c r="B11" s="23" t="s">
        <v>1533</v>
      </c>
      <c r="C11" s="2">
        <v>1915</v>
      </c>
      <c r="D11" s="2">
        <v>1915</v>
      </c>
      <c r="E11" s="16">
        <v>1915</v>
      </c>
      <c r="F11" s="6">
        <v>1</v>
      </c>
      <c r="G11" s="3" t="s">
        <v>411</v>
      </c>
    </row>
    <row r="12" spans="1:7" ht="22.5" customHeight="1">
      <c r="A12" s="4" t="s">
        <v>2</v>
      </c>
      <c r="B12" s="23" t="s">
        <v>1533</v>
      </c>
      <c r="C12" s="2">
        <v>3357</v>
      </c>
      <c r="D12" s="2">
        <v>3257</v>
      </c>
      <c r="E12" s="16">
        <v>3257</v>
      </c>
      <c r="F12" s="6">
        <v>1</v>
      </c>
      <c r="G12" s="3" t="s">
        <v>412</v>
      </c>
    </row>
    <row r="13" spans="1:7" ht="18" customHeight="1">
      <c r="A13" s="4" t="s">
        <v>2</v>
      </c>
      <c r="B13" s="23" t="s">
        <v>1533</v>
      </c>
      <c r="C13" s="2">
        <v>1439</v>
      </c>
      <c r="D13" s="2">
        <v>1539</v>
      </c>
      <c r="E13" s="16">
        <v>1539</v>
      </c>
      <c r="F13" s="6">
        <v>1</v>
      </c>
      <c r="G13" s="3" t="s">
        <v>413</v>
      </c>
    </row>
    <row r="14" spans="1:7" ht="18" customHeight="1">
      <c r="A14" s="4" t="s">
        <v>2</v>
      </c>
      <c r="B14" s="23" t="s">
        <v>1533</v>
      </c>
      <c r="C14" s="2">
        <v>1326</v>
      </c>
      <c r="D14" s="2">
        <v>1326</v>
      </c>
      <c r="E14" s="16">
        <v>1326</v>
      </c>
      <c r="F14" s="6">
        <v>1</v>
      </c>
      <c r="G14" s="3" t="s">
        <v>414</v>
      </c>
    </row>
    <row r="15" spans="1:7" ht="22.5" customHeight="1">
      <c r="A15" s="4" t="s">
        <v>2</v>
      </c>
      <c r="B15" s="23" t="s">
        <v>1533</v>
      </c>
      <c r="C15" s="2">
        <v>1763</v>
      </c>
      <c r="D15" s="2">
        <v>1983</v>
      </c>
      <c r="E15" s="16">
        <v>1983</v>
      </c>
      <c r="F15" s="6">
        <v>1</v>
      </c>
      <c r="G15" s="3" t="s">
        <v>415</v>
      </c>
    </row>
    <row r="16" spans="1:7" ht="15" customHeight="1">
      <c r="A16" s="192" t="s">
        <v>84</v>
      </c>
      <c r="B16" s="192"/>
      <c r="C16" s="2">
        <v>24643</v>
      </c>
      <c r="D16" s="2">
        <v>25165.25</v>
      </c>
      <c r="E16" s="16">
        <v>25165.25</v>
      </c>
      <c r="F16" s="6">
        <v>1</v>
      </c>
      <c r="G16" s="7" t="s">
        <v>2</v>
      </c>
    </row>
    <row r="17" spans="1:7" ht="15" customHeight="1">
      <c r="A17" s="180" t="s">
        <v>85</v>
      </c>
      <c r="B17" s="180"/>
      <c r="C17" s="180"/>
      <c r="D17" s="180"/>
      <c r="E17" s="180"/>
      <c r="F17" s="180"/>
      <c r="G17" s="180"/>
    </row>
    <row r="18" spans="1:7" ht="18" customHeight="1">
      <c r="A18" s="4" t="s">
        <v>2</v>
      </c>
      <c r="B18" s="23" t="s">
        <v>1533</v>
      </c>
      <c r="C18" s="2">
        <v>7095</v>
      </c>
      <c r="D18" s="2">
        <v>7246.896</v>
      </c>
      <c r="E18" s="16">
        <v>7246.896</v>
      </c>
      <c r="F18" s="6">
        <v>1</v>
      </c>
      <c r="G18" s="3" t="s">
        <v>416</v>
      </c>
    </row>
    <row r="19" spans="1:7" ht="18" customHeight="1">
      <c r="A19" s="4" t="s">
        <v>2</v>
      </c>
      <c r="B19" s="23" t="s">
        <v>1533</v>
      </c>
      <c r="C19" s="2">
        <v>4586</v>
      </c>
      <c r="D19" s="2">
        <v>4586</v>
      </c>
      <c r="E19" s="16">
        <v>4586</v>
      </c>
      <c r="F19" s="6">
        <v>1</v>
      </c>
      <c r="G19" s="3" t="s">
        <v>417</v>
      </c>
    </row>
    <row r="20" spans="1:7" ht="18" customHeight="1">
      <c r="A20" s="4" t="s">
        <v>2</v>
      </c>
      <c r="B20" s="23" t="s">
        <v>1533</v>
      </c>
      <c r="C20" s="2">
        <v>5308</v>
      </c>
      <c r="D20" s="2">
        <v>5308</v>
      </c>
      <c r="E20" s="16">
        <v>5308</v>
      </c>
      <c r="F20" s="6">
        <v>1</v>
      </c>
      <c r="G20" s="3" t="s">
        <v>418</v>
      </c>
    </row>
    <row r="21" spans="1:7" ht="24" customHeight="1">
      <c r="A21" s="4" t="s">
        <v>2</v>
      </c>
      <c r="B21" s="23" t="s">
        <v>1533</v>
      </c>
      <c r="C21" s="2">
        <v>6786</v>
      </c>
      <c r="D21" s="2">
        <v>6386</v>
      </c>
      <c r="E21" s="16">
        <v>6386</v>
      </c>
      <c r="F21" s="6">
        <v>1</v>
      </c>
      <c r="G21" s="3" t="s">
        <v>419</v>
      </c>
    </row>
    <row r="22" spans="1:7" ht="18" customHeight="1">
      <c r="A22" s="4" t="s">
        <v>2</v>
      </c>
      <c r="B22" s="23" t="s">
        <v>1533</v>
      </c>
      <c r="C22" s="2">
        <v>3813</v>
      </c>
      <c r="D22" s="2">
        <v>3863</v>
      </c>
      <c r="E22" s="16">
        <v>3863</v>
      </c>
      <c r="F22" s="6">
        <v>1</v>
      </c>
      <c r="G22" s="3" t="s">
        <v>420</v>
      </c>
    </row>
    <row r="23" spans="1:7" ht="23.25" customHeight="1">
      <c r="A23" s="4" t="s">
        <v>2</v>
      </c>
      <c r="B23" s="23" t="s">
        <v>1533</v>
      </c>
      <c r="C23" s="2">
        <v>7271</v>
      </c>
      <c r="D23" s="2">
        <v>6975</v>
      </c>
      <c r="E23" s="16">
        <v>6975</v>
      </c>
      <c r="F23" s="6">
        <v>1</v>
      </c>
      <c r="G23" s="3" t="s">
        <v>421</v>
      </c>
    </row>
    <row r="24" spans="1:7" ht="18" customHeight="1">
      <c r="A24" s="4" t="s">
        <v>2</v>
      </c>
      <c r="B24" s="23" t="s">
        <v>1533</v>
      </c>
      <c r="C24" s="2">
        <v>4122</v>
      </c>
      <c r="D24" s="2">
        <v>4122</v>
      </c>
      <c r="E24" s="16">
        <v>4122</v>
      </c>
      <c r="F24" s="6">
        <v>1</v>
      </c>
      <c r="G24" s="3" t="s">
        <v>422</v>
      </c>
    </row>
    <row r="25" spans="1:7" ht="18" customHeight="1">
      <c r="A25" s="4" t="s">
        <v>2</v>
      </c>
      <c r="B25" s="23" t="s">
        <v>1533</v>
      </c>
      <c r="C25" s="2">
        <v>3675</v>
      </c>
      <c r="D25" s="2">
        <v>3675</v>
      </c>
      <c r="E25" s="16">
        <v>3675</v>
      </c>
      <c r="F25" s="6">
        <v>1</v>
      </c>
      <c r="G25" s="3" t="s">
        <v>423</v>
      </c>
    </row>
    <row r="26" spans="1:7" ht="25.5" customHeight="1">
      <c r="A26" s="4" t="s">
        <v>2</v>
      </c>
      <c r="B26" s="23" t="s">
        <v>1533</v>
      </c>
      <c r="C26" s="2">
        <v>10287</v>
      </c>
      <c r="D26" s="2">
        <v>10137</v>
      </c>
      <c r="E26" s="16">
        <v>10137</v>
      </c>
      <c r="F26" s="6">
        <v>1</v>
      </c>
      <c r="G26" s="3" t="s">
        <v>424</v>
      </c>
    </row>
    <row r="27" spans="1:7" ht="21" customHeight="1">
      <c r="A27" s="4" t="s">
        <v>2</v>
      </c>
      <c r="B27" s="23" t="s">
        <v>1533</v>
      </c>
      <c r="C27" s="2">
        <v>5554</v>
      </c>
      <c r="D27" s="2">
        <v>5654</v>
      </c>
      <c r="E27" s="16">
        <v>5654</v>
      </c>
      <c r="F27" s="6">
        <v>1</v>
      </c>
      <c r="G27" s="3" t="s">
        <v>425</v>
      </c>
    </row>
    <row r="28" spans="1:7" ht="24.75" customHeight="1">
      <c r="A28" s="4" t="s">
        <v>2</v>
      </c>
      <c r="B28" s="23" t="s">
        <v>1533</v>
      </c>
      <c r="C28" s="2">
        <v>10172</v>
      </c>
      <c r="D28" s="2">
        <v>10003</v>
      </c>
      <c r="E28" s="16">
        <v>10003</v>
      </c>
      <c r="F28" s="6">
        <v>1</v>
      </c>
      <c r="G28" s="3" t="s">
        <v>426</v>
      </c>
    </row>
    <row r="29" spans="1:7" ht="23.25" customHeight="1">
      <c r="A29" s="4" t="s">
        <v>2</v>
      </c>
      <c r="B29" s="23" t="s">
        <v>1533</v>
      </c>
      <c r="C29" s="2">
        <v>15903</v>
      </c>
      <c r="D29" s="2">
        <v>15894.695</v>
      </c>
      <c r="E29" s="16">
        <v>15894.695</v>
      </c>
      <c r="F29" s="6">
        <v>1</v>
      </c>
      <c r="G29" s="3" t="s">
        <v>427</v>
      </c>
    </row>
    <row r="30" spans="1:7" ht="18" customHeight="1">
      <c r="A30" s="4" t="s">
        <v>2</v>
      </c>
      <c r="B30" s="23" t="s">
        <v>1533</v>
      </c>
      <c r="C30" s="2">
        <v>4091</v>
      </c>
      <c r="D30" s="2">
        <v>3711</v>
      </c>
      <c r="E30" s="16">
        <v>3711</v>
      </c>
      <c r="F30" s="6">
        <v>1</v>
      </c>
      <c r="G30" s="3" t="s">
        <v>428</v>
      </c>
    </row>
    <row r="31" spans="1:7" ht="18" customHeight="1">
      <c r="A31" s="4" t="s">
        <v>2</v>
      </c>
      <c r="B31" s="23" t="s">
        <v>1533</v>
      </c>
      <c r="C31" s="2">
        <v>4716</v>
      </c>
      <c r="D31" s="2">
        <v>4216</v>
      </c>
      <c r="E31" s="16">
        <v>4216</v>
      </c>
      <c r="F31" s="6">
        <v>1</v>
      </c>
      <c r="G31" s="3" t="s">
        <v>429</v>
      </c>
    </row>
    <row r="32" spans="1:7" ht="24" customHeight="1">
      <c r="A32" s="4" t="s">
        <v>2</v>
      </c>
      <c r="B32" s="23" t="s">
        <v>1533</v>
      </c>
      <c r="C32" s="2">
        <v>4494</v>
      </c>
      <c r="D32" s="2">
        <v>4615</v>
      </c>
      <c r="E32" s="16">
        <v>4615</v>
      </c>
      <c r="F32" s="6">
        <v>1</v>
      </c>
      <c r="G32" s="3" t="s">
        <v>430</v>
      </c>
    </row>
    <row r="33" spans="1:7" ht="26.25" customHeight="1">
      <c r="A33" s="4" t="s">
        <v>2</v>
      </c>
      <c r="B33" s="23" t="s">
        <v>1533</v>
      </c>
      <c r="C33" s="2">
        <v>4100</v>
      </c>
      <c r="D33" s="2">
        <v>4100</v>
      </c>
      <c r="E33" s="16">
        <v>4100</v>
      </c>
      <c r="F33" s="6">
        <v>1</v>
      </c>
      <c r="G33" s="3" t="s">
        <v>431</v>
      </c>
    </row>
    <row r="34" spans="1:7" ht="21.75" customHeight="1">
      <c r="A34" s="4" t="s">
        <v>2</v>
      </c>
      <c r="B34" s="23" t="s">
        <v>1533</v>
      </c>
      <c r="C34" s="2">
        <v>5684</v>
      </c>
      <c r="D34" s="2">
        <v>5245.206</v>
      </c>
      <c r="E34" s="16">
        <v>5245.206</v>
      </c>
      <c r="F34" s="6">
        <v>1</v>
      </c>
      <c r="G34" s="3" t="s">
        <v>432</v>
      </c>
    </row>
    <row r="35" spans="1:7" ht="22.5" customHeight="1">
      <c r="A35" s="4" t="s">
        <v>2</v>
      </c>
      <c r="B35" s="23" t="s">
        <v>1533</v>
      </c>
      <c r="C35" s="2">
        <v>4413</v>
      </c>
      <c r="D35" s="2">
        <v>4413</v>
      </c>
      <c r="E35" s="16">
        <v>4413</v>
      </c>
      <c r="F35" s="6">
        <v>1</v>
      </c>
      <c r="G35" s="3" t="s">
        <v>433</v>
      </c>
    </row>
    <row r="36" spans="1:7" ht="15" customHeight="1">
      <c r="A36" s="192" t="s">
        <v>87</v>
      </c>
      <c r="B36" s="192"/>
      <c r="C36" s="2">
        <v>112070</v>
      </c>
      <c r="D36" s="2">
        <v>110150.797</v>
      </c>
      <c r="E36" s="16">
        <v>110150.797</v>
      </c>
      <c r="F36" s="6">
        <v>1</v>
      </c>
      <c r="G36" s="7" t="s">
        <v>2</v>
      </c>
    </row>
    <row r="37" spans="1:7" ht="15" customHeight="1">
      <c r="A37" s="180" t="s">
        <v>88</v>
      </c>
      <c r="B37" s="180"/>
      <c r="C37" s="180"/>
      <c r="D37" s="180"/>
      <c r="E37" s="180"/>
      <c r="F37" s="180"/>
      <c r="G37" s="180"/>
    </row>
    <row r="38" spans="1:7" ht="18" customHeight="1">
      <c r="A38" s="4" t="s">
        <v>2</v>
      </c>
      <c r="B38" s="23" t="s">
        <v>1533</v>
      </c>
      <c r="C38" s="2">
        <v>988</v>
      </c>
      <c r="D38" s="2">
        <v>838</v>
      </c>
      <c r="E38" s="16">
        <v>838</v>
      </c>
      <c r="F38" s="6">
        <v>1</v>
      </c>
      <c r="G38" s="3" t="s">
        <v>434</v>
      </c>
    </row>
    <row r="39" spans="1:7" ht="15" customHeight="1">
      <c r="A39" s="192" t="s">
        <v>90</v>
      </c>
      <c r="B39" s="192"/>
      <c r="C39" s="2">
        <v>988</v>
      </c>
      <c r="D39" s="2">
        <v>838</v>
      </c>
      <c r="E39" s="16">
        <v>838</v>
      </c>
      <c r="F39" s="6">
        <v>1</v>
      </c>
      <c r="G39" s="7" t="s">
        <v>2</v>
      </c>
    </row>
    <row r="40" spans="1:7" ht="30" customHeight="1">
      <c r="A40" s="178" t="s">
        <v>435</v>
      </c>
      <c r="B40" s="178"/>
      <c r="C40" s="11">
        <v>137701</v>
      </c>
      <c r="D40" s="11">
        <v>136154.047</v>
      </c>
      <c r="E40" s="11">
        <v>136154.047</v>
      </c>
      <c r="F40" s="12">
        <v>1</v>
      </c>
      <c r="G40" s="10" t="s">
        <v>2</v>
      </c>
    </row>
  </sheetData>
  <sheetProtection/>
  <mergeCells count="8">
    <mergeCell ref="A39:B39"/>
    <mergeCell ref="A40:B40"/>
    <mergeCell ref="A36:B36"/>
    <mergeCell ref="A37:G37"/>
    <mergeCell ref="A2:G2"/>
    <mergeCell ref="A3:G3"/>
    <mergeCell ref="A16:B16"/>
    <mergeCell ref="A17:G17"/>
  </mergeCells>
  <printOptions/>
  <pageMargins left="0.5905511811023623" right="0.03937007874015748" top="0.8661417322834646" bottom="0.2755905511811024" header="0.5118110236220472" footer="0.11811023622047245"/>
  <pageSetup firstPageNumber="52" useFirstPageNumber="1" horizontalDpi="300" verticalDpi="300" orientation="portrait" pageOrder="overThenDown" paperSize="9" scale="96" r:id="rId1"/>
  <headerFooter alignWithMargins="0">
    <oddHeader>&amp;L&amp;"Arial,Tučné"v tis. Kč&amp;C&amp;"Arial,Tučné"Příspěvkové organizace - školské subjekty - rok 2015</oddHeader>
    <oddFooter>&amp;C&amp;P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A1:G4"/>
  <sheetViews>
    <sheetView zoomScaleSheetLayoutView="100" zoomScalePageLayoutView="0" workbookViewId="0" topLeftCell="A1">
      <selection activeCell="G10" sqref="G10"/>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3" t="s">
        <v>10</v>
      </c>
      <c r="B1" s="14" t="s">
        <v>11</v>
      </c>
      <c r="C1" s="21" t="s">
        <v>1529</v>
      </c>
      <c r="D1" s="21" t="s">
        <v>1530</v>
      </c>
      <c r="E1" s="14" t="s">
        <v>0</v>
      </c>
      <c r="F1" s="14" t="s">
        <v>12</v>
      </c>
      <c r="G1" s="15" t="s">
        <v>1</v>
      </c>
    </row>
    <row r="2" spans="1:7" ht="15" customHeight="1">
      <c r="A2" s="180" t="s">
        <v>369</v>
      </c>
      <c r="B2" s="180"/>
      <c r="C2" s="180"/>
      <c r="D2" s="180"/>
      <c r="E2" s="180"/>
      <c r="F2" s="180"/>
      <c r="G2" s="180"/>
    </row>
    <row r="3" spans="1:7" ht="81" customHeight="1">
      <c r="A3" s="4" t="s">
        <v>2</v>
      </c>
      <c r="B3" s="5" t="s">
        <v>340</v>
      </c>
      <c r="C3" s="2">
        <v>300</v>
      </c>
      <c r="D3" s="2">
        <v>300</v>
      </c>
      <c r="E3" s="16">
        <v>292.82</v>
      </c>
      <c r="F3" s="6">
        <v>0.97607</v>
      </c>
      <c r="G3" s="3" t="s">
        <v>1749</v>
      </c>
    </row>
    <row r="4" spans="1:7" ht="30" customHeight="1">
      <c r="A4" s="178" t="s">
        <v>1279</v>
      </c>
      <c r="B4" s="178"/>
      <c r="C4" s="11">
        <v>300</v>
      </c>
      <c r="D4" s="11">
        <v>300</v>
      </c>
      <c r="E4" s="11">
        <v>292.82</v>
      </c>
      <c r="F4" s="12">
        <v>0.97607</v>
      </c>
      <c r="G4" s="10" t="s">
        <v>2</v>
      </c>
    </row>
  </sheetData>
  <sheetProtection/>
  <mergeCells count="2">
    <mergeCell ref="A4:B4"/>
    <mergeCell ref="A2:G2"/>
  </mergeCells>
  <printOptions/>
  <pageMargins left="0.4330708661417323" right="0.4330708661417323" top="0.8661417322834646" bottom="0.4724409448818898" header="0.5118110236220472" footer="0.31496062992125984"/>
  <pageSetup firstPageNumber="53" useFirstPageNumber="1" horizontalDpi="300" verticalDpi="300" orientation="landscape" pageOrder="overThenDown" paperSize="9" scale="96" r:id="rId1"/>
  <headerFooter alignWithMargins="0">
    <oddHeader>&amp;L&amp;"Arial,Tučné"v tis. Kč&amp;C&amp;"Arial,Tučné"Plány rozvoje - rok 2015</oddHeader>
    <oddFooter>&amp;C&amp;P</oddFooter>
  </headerFooter>
</worksheet>
</file>

<file path=xl/worksheets/sheet13.xml><?xml version="1.0" encoding="utf-8"?>
<worksheet xmlns="http://schemas.openxmlformats.org/spreadsheetml/2006/main" xmlns:r="http://schemas.openxmlformats.org/officeDocument/2006/relationships">
  <sheetPr>
    <tabColor rgb="FFFFC000"/>
  </sheetPr>
  <dimension ref="A1:F30"/>
  <sheetViews>
    <sheetView zoomScalePageLayoutView="0" workbookViewId="0" topLeftCell="A1">
      <selection activeCell="L27" sqref="L27"/>
    </sheetView>
  </sheetViews>
  <sheetFormatPr defaultColWidth="9.140625" defaultRowHeight="12.75"/>
  <cols>
    <col min="1" max="1" width="8.421875" style="0" customWidth="1"/>
    <col min="2" max="2" width="38.57421875" style="0" customWidth="1"/>
    <col min="3" max="5" width="12.00390625" style="0" customWidth="1"/>
    <col min="6" max="6" width="48.57421875" style="0" customWidth="1"/>
  </cols>
  <sheetData>
    <row r="1" spans="1:6" ht="18" customHeight="1" thickBot="1">
      <c r="A1" s="196" t="s">
        <v>1531</v>
      </c>
      <c r="B1" s="196"/>
      <c r="C1" s="196"/>
      <c r="D1" s="196"/>
      <c r="E1" s="196"/>
      <c r="F1" s="196"/>
    </row>
    <row r="2" spans="1:6" ht="30" customHeight="1" thickBot="1">
      <c r="A2" s="13" t="s">
        <v>10</v>
      </c>
      <c r="B2" s="14" t="s">
        <v>11</v>
      </c>
      <c r="C2" s="21" t="s">
        <v>1529</v>
      </c>
      <c r="D2" s="21" t="s">
        <v>1530</v>
      </c>
      <c r="E2" s="14" t="s">
        <v>0</v>
      </c>
      <c r="F2" s="15" t="s">
        <v>1</v>
      </c>
    </row>
    <row r="3" spans="1:6" ht="0.75" customHeight="1">
      <c r="A3" s="1"/>
      <c r="B3" s="1"/>
      <c r="C3" s="1"/>
      <c r="D3" s="1"/>
      <c r="E3" s="1"/>
      <c r="F3" s="1"/>
    </row>
    <row r="4" spans="1:6" ht="18" customHeight="1">
      <c r="A4" s="195" t="s">
        <v>13</v>
      </c>
      <c r="B4" s="195"/>
      <c r="C4" s="1"/>
      <c r="D4" s="1"/>
      <c r="E4" s="1"/>
      <c r="F4" s="1"/>
    </row>
    <row r="5" spans="1:6" ht="15" customHeight="1">
      <c r="A5" s="180" t="s">
        <v>43</v>
      </c>
      <c r="B5" s="180"/>
      <c r="C5" s="180"/>
      <c r="D5" s="180"/>
      <c r="E5" s="180"/>
      <c r="F5" s="180"/>
    </row>
    <row r="6" spans="1:6" ht="15" customHeight="1">
      <c r="A6" s="4" t="s">
        <v>2</v>
      </c>
      <c r="B6" s="5" t="s">
        <v>340</v>
      </c>
      <c r="C6" s="2">
        <v>0</v>
      </c>
      <c r="D6" s="2">
        <v>0</v>
      </c>
      <c r="E6" s="16">
        <v>13.056</v>
      </c>
      <c r="F6" s="3" t="s">
        <v>2</v>
      </c>
    </row>
    <row r="7" spans="1:6" ht="15" customHeight="1">
      <c r="A7" s="180" t="s">
        <v>341</v>
      </c>
      <c r="B7" s="180"/>
      <c r="C7" s="180"/>
      <c r="D7" s="180"/>
      <c r="E7" s="180"/>
      <c r="F7" s="180"/>
    </row>
    <row r="8" spans="1:6" ht="15" customHeight="1">
      <c r="A8" s="4" t="s">
        <v>2</v>
      </c>
      <c r="B8" s="5" t="s">
        <v>342</v>
      </c>
      <c r="C8" s="2">
        <v>0</v>
      </c>
      <c r="D8" s="2">
        <v>0</v>
      </c>
      <c r="E8" s="16">
        <v>18.3</v>
      </c>
      <c r="F8" s="3" t="s">
        <v>2</v>
      </c>
    </row>
    <row r="9" spans="1:6" ht="15" customHeight="1">
      <c r="A9" s="180" t="s">
        <v>57</v>
      </c>
      <c r="B9" s="180"/>
      <c r="C9" s="180"/>
      <c r="D9" s="180"/>
      <c r="E9" s="180"/>
      <c r="F9" s="180"/>
    </row>
    <row r="10" spans="1:6" ht="15" customHeight="1">
      <c r="A10" s="4" t="s">
        <v>2</v>
      </c>
      <c r="B10" s="5" t="s">
        <v>340</v>
      </c>
      <c r="C10" s="2">
        <v>0</v>
      </c>
      <c r="D10" s="2">
        <v>0</v>
      </c>
      <c r="E10" s="16">
        <v>1597.54</v>
      </c>
      <c r="F10" s="3" t="s">
        <v>2</v>
      </c>
    </row>
    <row r="11" spans="1:6" ht="15" customHeight="1">
      <c r="A11" s="4" t="s">
        <v>2</v>
      </c>
      <c r="B11" s="5" t="s">
        <v>342</v>
      </c>
      <c r="C11" s="2">
        <v>0</v>
      </c>
      <c r="D11" s="2">
        <v>0</v>
      </c>
      <c r="E11" s="16">
        <v>2292.4</v>
      </c>
      <c r="F11" s="3" t="s">
        <v>2</v>
      </c>
    </row>
    <row r="12" spans="1:6" ht="15" customHeight="1">
      <c r="A12" s="180" t="s">
        <v>59</v>
      </c>
      <c r="B12" s="180"/>
      <c r="C12" s="180"/>
      <c r="D12" s="180"/>
      <c r="E12" s="180"/>
      <c r="F12" s="180"/>
    </row>
    <row r="13" spans="1:6" ht="15" customHeight="1">
      <c r="A13" s="4" t="s">
        <v>2</v>
      </c>
      <c r="B13" s="5" t="s">
        <v>340</v>
      </c>
      <c r="C13" s="2">
        <v>0</v>
      </c>
      <c r="D13" s="2">
        <v>0</v>
      </c>
      <c r="E13" s="16">
        <v>3599.716</v>
      </c>
      <c r="F13" s="3" t="s">
        <v>2</v>
      </c>
    </row>
    <row r="14" spans="1:6" ht="15" customHeight="1">
      <c r="A14" s="4" t="s">
        <v>2</v>
      </c>
      <c r="B14" s="5" t="s">
        <v>344</v>
      </c>
      <c r="C14" s="2">
        <v>0</v>
      </c>
      <c r="D14" s="2">
        <v>0</v>
      </c>
      <c r="E14" s="16">
        <v>213.431</v>
      </c>
      <c r="F14" s="3" t="s">
        <v>2</v>
      </c>
    </row>
    <row r="15" spans="1:6" ht="15" customHeight="1">
      <c r="A15" s="4" t="s">
        <v>2</v>
      </c>
      <c r="B15" s="5" t="s">
        <v>345</v>
      </c>
      <c r="C15" s="2">
        <v>0</v>
      </c>
      <c r="D15" s="2">
        <v>0</v>
      </c>
      <c r="E15" s="16">
        <v>22.57196</v>
      </c>
      <c r="F15" s="3" t="s">
        <v>2</v>
      </c>
    </row>
    <row r="16" spans="1:6" ht="15" customHeight="1">
      <c r="A16" s="4" t="s">
        <v>2</v>
      </c>
      <c r="B16" s="5" t="s">
        <v>342</v>
      </c>
      <c r="C16" s="2">
        <v>0</v>
      </c>
      <c r="D16" s="2">
        <v>0</v>
      </c>
      <c r="E16" s="16">
        <v>60</v>
      </c>
      <c r="F16" s="3" t="s">
        <v>346</v>
      </c>
    </row>
    <row r="17" spans="1:6" ht="15" customHeight="1">
      <c r="A17" s="4" t="s">
        <v>2</v>
      </c>
      <c r="B17" s="5" t="s">
        <v>347</v>
      </c>
      <c r="C17" s="2">
        <v>0</v>
      </c>
      <c r="D17" s="2">
        <v>0</v>
      </c>
      <c r="E17" s="16">
        <v>39.984</v>
      </c>
      <c r="F17" s="3" t="s">
        <v>1750</v>
      </c>
    </row>
    <row r="18" spans="1:6" ht="27" customHeight="1">
      <c r="A18" s="4" t="s">
        <v>2</v>
      </c>
      <c r="B18" s="5" t="s">
        <v>348</v>
      </c>
      <c r="C18" s="2">
        <v>0</v>
      </c>
      <c r="D18" s="2">
        <v>0</v>
      </c>
      <c r="E18" s="16">
        <v>4</v>
      </c>
      <c r="F18" s="3" t="s">
        <v>349</v>
      </c>
    </row>
    <row r="19" spans="1:6" ht="19.5" customHeight="1">
      <c r="A19" s="178" t="s">
        <v>350</v>
      </c>
      <c r="B19" s="178"/>
      <c r="C19" s="11">
        <v>0</v>
      </c>
      <c r="D19" s="11">
        <v>0</v>
      </c>
      <c r="E19" s="11">
        <v>7860.99896</v>
      </c>
      <c r="F19" s="10" t="s">
        <v>2</v>
      </c>
    </row>
    <row r="20" spans="1:6" s="30" customFormat="1" ht="15" customHeight="1">
      <c r="A20" s="27"/>
      <c r="B20" s="27"/>
      <c r="C20" s="28"/>
      <c r="D20" s="28"/>
      <c r="E20" s="28"/>
      <c r="F20" s="29"/>
    </row>
    <row r="21" spans="1:6" ht="15.75" customHeight="1" thickBot="1">
      <c r="A21" s="196" t="s">
        <v>1532</v>
      </c>
      <c r="B21" s="196"/>
      <c r="C21" s="196"/>
      <c r="D21" s="196"/>
      <c r="E21" s="196"/>
      <c r="F21" s="196"/>
    </row>
    <row r="22" spans="1:6" ht="30" customHeight="1" thickBot="1">
      <c r="A22" s="13" t="s">
        <v>10</v>
      </c>
      <c r="B22" s="14" t="s">
        <v>11</v>
      </c>
      <c r="C22" s="21" t="s">
        <v>1529</v>
      </c>
      <c r="D22" s="21" t="s">
        <v>1530</v>
      </c>
      <c r="E22" s="14" t="s">
        <v>0</v>
      </c>
      <c r="F22" s="15" t="s">
        <v>1</v>
      </c>
    </row>
    <row r="23" spans="1:6" ht="18" customHeight="1">
      <c r="A23" s="195" t="s">
        <v>13</v>
      </c>
      <c r="B23" s="195"/>
      <c r="C23" s="1"/>
      <c r="D23" s="1"/>
      <c r="E23" s="1"/>
      <c r="F23" s="1"/>
    </row>
    <row r="24" spans="1:6" ht="15" customHeight="1">
      <c r="A24" s="180" t="s">
        <v>121</v>
      </c>
      <c r="B24" s="180"/>
      <c r="C24" s="180"/>
      <c r="D24" s="180"/>
      <c r="E24" s="180"/>
      <c r="F24" s="180"/>
    </row>
    <row r="25" spans="1:6" ht="15" customHeight="1">
      <c r="A25" s="4" t="s">
        <v>2</v>
      </c>
      <c r="B25" s="5" t="s">
        <v>351</v>
      </c>
      <c r="C25" s="2">
        <v>0</v>
      </c>
      <c r="D25" s="2">
        <v>0</v>
      </c>
      <c r="E25" s="16">
        <v>1.02314</v>
      </c>
      <c r="F25" s="3" t="s">
        <v>2</v>
      </c>
    </row>
    <row r="26" spans="1:6" ht="15" customHeight="1">
      <c r="A26" s="4" t="s">
        <v>2</v>
      </c>
      <c r="B26" s="5" t="s">
        <v>352</v>
      </c>
      <c r="C26" s="2">
        <v>0</v>
      </c>
      <c r="D26" s="2">
        <v>0</v>
      </c>
      <c r="E26" s="16">
        <v>1</v>
      </c>
      <c r="F26" s="3" t="s">
        <v>2</v>
      </c>
    </row>
    <row r="27" spans="1:6" ht="15" customHeight="1">
      <c r="A27" s="4" t="s">
        <v>2</v>
      </c>
      <c r="B27" s="5" t="s">
        <v>340</v>
      </c>
      <c r="C27" s="2">
        <v>0</v>
      </c>
      <c r="D27" s="2">
        <v>0</v>
      </c>
      <c r="E27" s="16">
        <v>416.5</v>
      </c>
      <c r="F27" s="3" t="s">
        <v>2</v>
      </c>
    </row>
    <row r="28" spans="1:6" ht="15" customHeight="1">
      <c r="A28" s="4" t="s">
        <v>2</v>
      </c>
      <c r="B28" s="5" t="s">
        <v>344</v>
      </c>
      <c r="C28" s="2">
        <v>0</v>
      </c>
      <c r="D28" s="2">
        <v>0</v>
      </c>
      <c r="E28" s="16">
        <v>24.151</v>
      </c>
      <c r="F28" s="3" t="s">
        <v>2</v>
      </c>
    </row>
    <row r="29" spans="1:6" ht="15" customHeight="1">
      <c r="A29" s="4" t="s">
        <v>2</v>
      </c>
      <c r="B29" s="5" t="s">
        <v>342</v>
      </c>
      <c r="C29" s="2">
        <v>0</v>
      </c>
      <c r="D29" s="2">
        <v>0</v>
      </c>
      <c r="E29" s="16">
        <v>588.2</v>
      </c>
      <c r="F29" s="3" t="s">
        <v>2</v>
      </c>
    </row>
    <row r="30" spans="1:6" ht="18" customHeight="1">
      <c r="A30" s="178" t="s">
        <v>353</v>
      </c>
      <c r="B30" s="178"/>
      <c r="C30" s="11">
        <v>0</v>
      </c>
      <c r="D30" s="11">
        <v>0</v>
      </c>
      <c r="E30" s="11">
        <v>1030.87414</v>
      </c>
      <c r="F30" s="10" t="s">
        <v>2</v>
      </c>
    </row>
  </sheetData>
  <sheetProtection/>
  <mergeCells count="11">
    <mergeCell ref="A1:F1"/>
    <mergeCell ref="A12:F12"/>
    <mergeCell ref="A9:F9"/>
    <mergeCell ref="A7:F7"/>
    <mergeCell ref="A30:B30"/>
    <mergeCell ref="A23:B23"/>
    <mergeCell ref="A24:F24"/>
    <mergeCell ref="A19:B19"/>
    <mergeCell ref="A21:F21"/>
    <mergeCell ref="A4:B4"/>
    <mergeCell ref="A5:F5"/>
  </mergeCells>
  <printOptions/>
  <pageMargins left="0.7086614173228347" right="0.4330708661417323" top="0.6692913385826772" bottom="0.2755905511811024" header="0.5118110236220472" footer="0.5118110236220472"/>
  <pageSetup firstPageNumber="54" useFirstPageNumber="1" horizontalDpi="300" verticalDpi="300" orientation="landscape" pageOrder="overThenDown"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FFC000"/>
  </sheetPr>
  <dimension ref="A1:K35"/>
  <sheetViews>
    <sheetView zoomScalePageLayoutView="0" workbookViewId="0" topLeftCell="A1">
      <selection activeCell="F23" sqref="F23"/>
    </sheetView>
  </sheetViews>
  <sheetFormatPr defaultColWidth="9.140625" defaultRowHeight="12.75"/>
  <cols>
    <col min="1" max="1" width="8.421875" style="0" customWidth="1"/>
    <col min="2" max="2" width="38.57421875" style="0" customWidth="1"/>
    <col min="3" max="3" width="14.140625" style="0" customWidth="1"/>
    <col min="4" max="4" width="14.57421875" style="0" customWidth="1"/>
    <col min="5" max="5" width="15.57421875" style="0" customWidth="1"/>
    <col min="6" max="6" width="48.57421875" style="0" customWidth="1"/>
  </cols>
  <sheetData>
    <row r="1" spans="1:11" s="104" customFormat="1" ht="18.75" customHeight="1" thickBot="1">
      <c r="A1" s="218" t="s">
        <v>1670</v>
      </c>
      <c r="B1" s="218"/>
      <c r="C1" s="218"/>
      <c r="D1" s="218"/>
      <c r="E1" s="218"/>
      <c r="F1" s="102"/>
      <c r="G1" s="103"/>
      <c r="K1" s="105"/>
    </row>
    <row r="2" spans="1:11" s="104" customFormat="1" ht="19.5" customHeight="1" thickBot="1">
      <c r="A2" s="219"/>
      <c r="B2" s="220"/>
      <c r="C2" s="106" t="s">
        <v>1671</v>
      </c>
      <c r="D2" s="106" t="s">
        <v>1672</v>
      </c>
      <c r="E2" s="107" t="s">
        <v>1673</v>
      </c>
      <c r="F2" s="108"/>
      <c r="G2" s="109"/>
      <c r="K2" s="109"/>
    </row>
    <row r="3" spans="1:11" s="104" customFormat="1" ht="19.5" customHeight="1">
      <c r="A3" s="110" t="s">
        <v>1674</v>
      </c>
      <c r="B3" s="111"/>
      <c r="C3" s="111">
        <v>153200000</v>
      </c>
      <c r="D3" s="111">
        <v>153200000</v>
      </c>
      <c r="E3" s="112">
        <v>153200000</v>
      </c>
      <c r="F3" s="113"/>
      <c r="G3" s="114"/>
      <c r="I3" s="115"/>
      <c r="J3" s="115"/>
      <c r="K3" s="114"/>
    </row>
    <row r="4" spans="1:11" s="104" customFormat="1" ht="19.5" customHeight="1">
      <c r="A4" s="116" t="s">
        <v>1675</v>
      </c>
      <c r="B4" s="117"/>
      <c r="C4" s="117">
        <v>0</v>
      </c>
      <c r="D4" s="117">
        <v>0</v>
      </c>
      <c r="E4" s="118">
        <v>0</v>
      </c>
      <c r="F4" s="119"/>
      <c r="G4" s="114"/>
      <c r="K4" s="120"/>
    </row>
    <row r="5" spans="1:11" s="104" customFormat="1" ht="19.5" customHeight="1">
      <c r="A5" s="116" t="s">
        <v>1676</v>
      </c>
      <c r="B5" s="117"/>
      <c r="C5" s="121">
        <v>10000000</v>
      </c>
      <c r="D5" s="117">
        <v>36705088.24</v>
      </c>
      <c r="E5" s="118">
        <v>-35151181.79</v>
      </c>
      <c r="F5" s="113"/>
      <c r="G5" s="120"/>
      <c r="I5" s="115"/>
      <c r="J5" s="115"/>
      <c r="K5" s="120"/>
    </row>
    <row r="6" spans="1:11" s="104" customFormat="1" ht="30" customHeight="1" thickBot="1">
      <c r="A6" s="122" t="s">
        <v>1677</v>
      </c>
      <c r="B6" s="123"/>
      <c r="C6" s="124">
        <f>SUM(C3:C5)</f>
        <v>163200000</v>
      </c>
      <c r="D6" s="125">
        <f>SUM(D3:D5)</f>
        <v>189905088.24</v>
      </c>
      <c r="E6" s="126">
        <f>SUM(E3:E5)</f>
        <v>118048818.21000001</v>
      </c>
      <c r="F6" s="127"/>
      <c r="G6" s="127"/>
      <c r="H6" s="128"/>
      <c r="I6" s="129"/>
      <c r="J6" s="129"/>
      <c r="K6" s="127"/>
    </row>
    <row r="7" spans="1:9" s="104" customFormat="1" ht="13.5" customHeight="1" thickBot="1">
      <c r="A7" s="221"/>
      <c r="B7" s="221"/>
      <c r="C7" s="130"/>
      <c r="D7" s="130"/>
      <c r="E7" s="130"/>
      <c r="F7" s="119"/>
      <c r="G7" s="103"/>
      <c r="I7" s="115"/>
    </row>
    <row r="8" spans="1:9" s="104" customFormat="1" ht="19.5" customHeight="1" thickBot="1">
      <c r="A8" s="222" t="s">
        <v>1678</v>
      </c>
      <c r="B8" s="223"/>
      <c r="C8" s="131" t="s">
        <v>1679</v>
      </c>
      <c r="D8" s="132" t="s">
        <v>1680</v>
      </c>
      <c r="E8" s="133" t="s">
        <v>1681</v>
      </c>
      <c r="F8" s="134"/>
      <c r="G8" s="224"/>
      <c r="I8" s="115"/>
    </row>
    <row r="9" spans="1:10" s="104" customFormat="1" ht="19.5" customHeight="1">
      <c r="A9" s="226" t="s">
        <v>1682</v>
      </c>
      <c r="B9" s="227"/>
      <c r="C9" s="135">
        <v>29570581.89</v>
      </c>
      <c r="D9" s="135">
        <v>61803285.03</v>
      </c>
      <c r="E9" s="136">
        <f>C9-D9</f>
        <v>-32232703.14</v>
      </c>
      <c r="F9" s="137"/>
      <c r="G9" s="225"/>
      <c r="I9" s="115"/>
      <c r="J9" s="115"/>
    </row>
    <row r="10" spans="1:10" s="104" customFormat="1" ht="19.5" customHeight="1" thickBot="1">
      <c r="A10" s="228" t="s">
        <v>1683</v>
      </c>
      <c r="B10" s="229"/>
      <c r="C10" s="138">
        <v>9903849.98</v>
      </c>
      <c r="D10" s="138">
        <v>13299375.8</v>
      </c>
      <c r="E10" s="139">
        <f>C10-D10</f>
        <v>-3395525.8200000003</v>
      </c>
      <c r="F10" s="137"/>
      <c r="G10" s="225"/>
      <c r="I10" s="115"/>
      <c r="J10" s="115"/>
    </row>
    <row r="11" spans="1:10" s="104" customFormat="1" ht="19.5" customHeight="1" thickBot="1">
      <c r="A11" s="230" t="s">
        <v>1684</v>
      </c>
      <c r="B11" s="202"/>
      <c r="C11" s="140">
        <f>SUM(C9:C10)</f>
        <v>39474431.870000005</v>
      </c>
      <c r="D11" s="140">
        <f>D9+D10</f>
        <v>75102660.83</v>
      </c>
      <c r="E11" s="141">
        <f>SUM(E9:E10)</f>
        <v>-35628228.96</v>
      </c>
      <c r="F11" s="134"/>
      <c r="G11" s="225"/>
      <c r="I11" s="115"/>
      <c r="J11" s="115"/>
    </row>
    <row r="12" spans="1:9" s="104" customFormat="1" ht="19.5" customHeight="1">
      <c r="A12" s="231"/>
      <c r="B12" s="231"/>
      <c r="C12" s="142"/>
      <c r="D12" s="142"/>
      <c r="E12" s="143"/>
      <c r="F12" s="144"/>
      <c r="G12" s="145"/>
      <c r="I12" s="115"/>
    </row>
    <row r="13" spans="1:9" s="104" customFormat="1" ht="19.5" customHeight="1" thickBot="1">
      <c r="A13" s="211" t="s">
        <v>1685</v>
      </c>
      <c r="B13" s="211"/>
      <c r="C13" s="211"/>
      <c r="D13" s="211"/>
      <c r="E13" s="211"/>
      <c r="F13" s="144"/>
      <c r="G13" s="145"/>
      <c r="I13" s="146"/>
    </row>
    <row r="14" spans="1:9" s="104" customFormat="1" ht="19.5" customHeight="1" thickBot="1">
      <c r="A14" s="219" t="s">
        <v>1686</v>
      </c>
      <c r="B14" s="220"/>
      <c r="C14" s="106" t="s">
        <v>1671</v>
      </c>
      <c r="D14" s="106" t="s">
        <v>1672</v>
      </c>
      <c r="E14" s="147" t="s">
        <v>1673</v>
      </c>
      <c r="F14" s="114"/>
      <c r="G14" s="145"/>
      <c r="I14" s="115"/>
    </row>
    <row r="15" spans="1:10" s="104" customFormat="1" ht="19.5" customHeight="1">
      <c r="A15" s="212" t="s">
        <v>1687</v>
      </c>
      <c r="B15" s="213"/>
      <c r="C15" s="111">
        <v>-30000000</v>
      </c>
      <c r="D15" s="111">
        <v>-30000000</v>
      </c>
      <c r="E15" s="112">
        <v>-30000000</v>
      </c>
      <c r="F15" s="114"/>
      <c r="G15" s="145"/>
      <c r="I15" s="115"/>
      <c r="J15" s="115"/>
    </row>
    <row r="16" spans="1:10" s="104" customFormat="1" ht="19.5" customHeight="1">
      <c r="A16" s="214" t="s">
        <v>1688</v>
      </c>
      <c r="B16" s="215"/>
      <c r="C16" s="117">
        <v>-34259000</v>
      </c>
      <c r="D16" s="117">
        <v>-34259259.25</v>
      </c>
      <c r="E16" s="118">
        <v>-34259259.25</v>
      </c>
      <c r="F16" s="114"/>
      <c r="G16" s="145"/>
      <c r="I16" s="115"/>
      <c r="J16" s="115"/>
    </row>
    <row r="17" spans="1:10" s="104" customFormat="1" ht="19.5" customHeight="1">
      <c r="A17" s="214" t="s">
        <v>1689</v>
      </c>
      <c r="B17" s="215"/>
      <c r="C17" s="117">
        <v>-11765000</v>
      </c>
      <c r="D17" s="117">
        <v>-11765000</v>
      </c>
      <c r="E17" s="118">
        <v>-11765000</v>
      </c>
      <c r="F17" s="114"/>
      <c r="G17" s="114"/>
      <c r="I17" s="115"/>
      <c r="J17" s="115"/>
    </row>
    <row r="18" spans="1:10" s="104" customFormat="1" ht="19.5" customHeight="1">
      <c r="A18" s="205" t="s">
        <v>1690</v>
      </c>
      <c r="B18" s="215"/>
      <c r="C18" s="148">
        <v>-176000</v>
      </c>
      <c r="D18" s="148">
        <v>-175691</v>
      </c>
      <c r="E18" s="149">
        <v>-175691</v>
      </c>
      <c r="F18" s="114"/>
      <c r="G18" s="114"/>
      <c r="I18" s="115"/>
      <c r="J18" s="115"/>
    </row>
    <row r="19" spans="1:10" s="104" customFormat="1" ht="19.5" customHeight="1">
      <c r="A19" s="205" t="s">
        <v>1687</v>
      </c>
      <c r="B19" s="206"/>
      <c r="C19" s="148">
        <v>-39667000</v>
      </c>
      <c r="D19" s="148">
        <v>-39666668</v>
      </c>
      <c r="E19" s="149">
        <v>-39666668</v>
      </c>
      <c r="F19" s="114"/>
      <c r="G19" s="114"/>
      <c r="I19" s="115"/>
      <c r="J19" s="115"/>
    </row>
    <row r="20" spans="1:10" s="104" customFormat="1" ht="19.5" customHeight="1" thickBot="1">
      <c r="A20" s="216" t="s">
        <v>1687</v>
      </c>
      <c r="B20" s="217"/>
      <c r="C20" s="150">
        <v>-140800000</v>
      </c>
      <c r="D20" s="150">
        <v>-140800000</v>
      </c>
      <c r="E20" s="151">
        <v>-264000000</v>
      </c>
      <c r="F20" s="114"/>
      <c r="G20" s="114"/>
      <c r="I20" s="115"/>
      <c r="J20" s="115"/>
    </row>
    <row r="21" spans="1:10" s="104" customFormat="1" ht="30" customHeight="1" thickBot="1">
      <c r="A21" s="203" t="s">
        <v>1691</v>
      </c>
      <c r="B21" s="204"/>
      <c r="C21" s="124">
        <f>SUM(C15:C20)</f>
        <v>-256667000</v>
      </c>
      <c r="D21" s="125">
        <f>SUM(D15:D20)</f>
        <v>-256666618.25</v>
      </c>
      <c r="E21" s="126">
        <f>SUM(E15:E20)</f>
        <v>-379866618.25</v>
      </c>
      <c r="F21" s="152"/>
      <c r="G21" s="153"/>
      <c r="I21" s="115"/>
      <c r="J21" s="115"/>
    </row>
    <row r="22" spans="1:10" s="104" customFormat="1" ht="11.25" customHeight="1" thickBot="1">
      <c r="A22" s="207"/>
      <c r="B22" s="207"/>
      <c r="C22" s="154"/>
      <c r="D22" s="155"/>
      <c r="E22" s="156"/>
      <c r="F22" s="157"/>
      <c r="G22" s="157"/>
      <c r="I22" s="115"/>
      <c r="J22" s="115"/>
    </row>
    <row r="23" spans="1:10" s="104" customFormat="1" ht="30" customHeight="1" thickBot="1">
      <c r="A23" s="201" t="s">
        <v>1692</v>
      </c>
      <c r="B23" s="202"/>
      <c r="C23" s="158">
        <f>SUM(C6+C21)</f>
        <v>-93467000</v>
      </c>
      <c r="D23" s="159">
        <f>D6+D21</f>
        <v>-66761530.00999999</v>
      </c>
      <c r="E23" s="160">
        <f>E6+E21</f>
        <v>-261817800.04</v>
      </c>
      <c r="F23" s="161"/>
      <c r="G23" s="153"/>
      <c r="I23" s="115"/>
      <c r="J23" s="115"/>
    </row>
    <row r="24" spans="1:9" s="104" customFormat="1" ht="12.75" customHeight="1">
      <c r="A24" s="208"/>
      <c r="B24" s="208"/>
      <c r="C24" s="127"/>
      <c r="D24" s="127"/>
      <c r="E24" s="127"/>
      <c r="F24" s="161"/>
      <c r="G24" s="162"/>
      <c r="I24" s="115"/>
    </row>
    <row r="25" spans="1:10" s="104" customFormat="1" ht="15.75" customHeight="1">
      <c r="A25" s="209" t="s">
        <v>1693</v>
      </c>
      <c r="B25" s="209"/>
      <c r="C25" s="209"/>
      <c r="D25" s="209"/>
      <c r="E25" s="209"/>
      <c r="F25" s="114"/>
      <c r="G25" s="103"/>
      <c r="I25" s="115"/>
      <c r="J25" s="115"/>
    </row>
    <row r="26" spans="1:7" s="104" customFormat="1" ht="7.5" customHeight="1">
      <c r="A26" s="210"/>
      <c r="B26" s="210"/>
      <c r="C26" s="163"/>
      <c r="D26" s="163"/>
      <c r="E26" s="163"/>
      <c r="F26" s="114"/>
      <c r="G26" s="103"/>
    </row>
    <row r="27" spans="1:7" s="104" customFormat="1" ht="12.75">
      <c r="A27" s="199" t="s">
        <v>1694</v>
      </c>
      <c r="B27" s="200"/>
      <c r="C27" s="103"/>
      <c r="D27" s="103"/>
      <c r="E27" s="164">
        <v>58820000</v>
      </c>
      <c r="F27" s="114"/>
      <c r="G27" s="165"/>
    </row>
    <row r="28" spans="1:7" s="104" customFormat="1" ht="12.75">
      <c r="A28" s="199" t="s">
        <v>1695</v>
      </c>
      <c r="B28" s="200"/>
      <c r="C28" s="103"/>
      <c r="D28" s="103"/>
      <c r="E28" s="164">
        <v>1105397</v>
      </c>
      <c r="F28" s="114"/>
      <c r="G28" s="165"/>
    </row>
    <row r="29" spans="1:7" s="104" customFormat="1" ht="13.5">
      <c r="A29" s="199" t="s">
        <v>1696</v>
      </c>
      <c r="B29" s="200"/>
      <c r="C29" s="166"/>
      <c r="D29" s="166"/>
      <c r="E29" s="164">
        <v>1453240740.75</v>
      </c>
      <c r="F29" s="167"/>
      <c r="G29" s="168"/>
    </row>
    <row r="30" spans="1:7" s="104" customFormat="1" ht="12.75">
      <c r="A30" s="199" t="s">
        <v>1697</v>
      </c>
      <c r="B30" s="198"/>
      <c r="C30" s="169"/>
      <c r="D30" s="170"/>
      <c r="E30" s="164">
        <v>30000000</v>
      </c>
      <c r="F30" s="169"/>
      <c r="G30" s="171"/>
    </row>
    <row r="31" spans="1:6" s="104" customFormat="1" ht="12.75">
      <c r="A31" s="199" t="s">
        <v>1698</v>
      </c>
      <c r="B31" s="198"/>
      <c r="C31" s="169"/>
      <c r="D31" s="169"/>
      <c r="E31" s="164">
        <v>10000000</v>
      </c>
      <c r="F31" s="169"/>
    </row>
    <row r="32" spans="1:6" s="104" customFormat="1" ht="12.75">
      <c r="A32" s="197" t="s">
        <v>1699</v>
      </c>
      <c r="B32" s="198"/>
      <c r="C32" s="169"/>
      <c r="D32" s="169"/>
      <c r="E32" s="164">
        <v>79333332</v>
      </c>
      <c r="F32" s="169"/>
    </row>
    <row r="33" spans="1:6" s="104" customFormat="1" ht="12.75">
      <c r="A33" s="197" t="s">
        <v>1699</v>
      </c>
      <c r="B33" s="198"/>
      <c r="C33" s="169"/>
      <c r="D33" s="169"/>
      <c r="E33" s="164">
        <v>180000000</v>
      </c>
      <c r="F33" s="169"/>
    </row>
    <row r="34" spans="1:6" s="104" customFormat="1" ht="12.75">
      <c r="A34" s="197" t="s">
        <v>1699</v>
      </c>
      <c r="B34" s="198"/>
      <c r="C34" s="169"/>
      <c r="D34" s="169"/>
      <c r="E34" s="164">
        <v>106000000</v>
      </c>
      <c r="F34" s="169"/>
    </row>
    <row r="35" spans="1:6" s="104" customFormat="1" ht="12.75">
      <c r="A35" s="197" t="s">
        <v>1700</v>
      </c>
      <c r="B35" s="198"/>
      <c r="C35" s="169"/>
      <c r="D35" s="169"/>
      <c r="E35" s="164">
        <v>0</v>
      </c>
      <c r="F35" s="169"/>
    </row>
  </sheetData>
  <sheetProtection/>
  <mergeCells count="32">
    <mergeCell ref="A1:E1"/>
    <mergeCell ref="A2:B2"/>
    <mergeCell ref="A7:B7"/>
    <mergeCell ref="A8:B8"/>
    <mergeCell ref="A14:B14"/>
    <mergeCell ref="G8:G11"/>
    <mergeCell ref="A9:B9"/>
    <mergeCell ref="A10:B10"/>
    <mergeCell ref="A11:B11"/>
    <mergeCell ref="A12:B12"/>
    <mergeCell ref="A13:E13"/>
    <mergeCell ref="A15:B15"/>
    <mergeCell ref="A16:B16"/>
    <mergeCell ref="A17:B17"/>
    <mergeCell ref="A18:B18"/>
    <mergeCell ref="A20:B20"/>
    <mergeCell ref="A23:B23"/>
    <mergeCell ref="A29:B29"/>
    <mergeCell ref="A31:B31"/>
    <mergeCell ref="A32:B32"/>
    <mergeCell ref="A21:B21"/>
    <mergeCell ref="A19:B19"/>
    <mergeCell ref="A22:B22"/>
    <mergeCell ref="A24:B24"/>
    <mergeCell ref="A25:E25"/>
    <mergeCell ref="A26:B26"/>
    <mergeCell ref="A33:B33"/>
    <mergeCell ref="A34:B34"/>
    <mergeCell ref="A35:B35"/>
    <mergeCell ref="A30:B30"/>
    <mergeCell ref="A27:B27"/>
    <mergeCell ref="A28:B28"/>
  </mergeCells>
  <printOptions/>
  <pageMargins left="0.7086614173228347" right="0.4330708661417323" top="1.6535433070866143" bottom="0.2755905511811024" header="0.9055118110236221" footer="0.5118110236220472"/>
  <pageSetup firstPageNumber="55" useFirstPageNumber="1" fitToHeight="0" horizontalDpi="300" verticalDpi="300" orientation="portrait" pageOrder="overThenDown" paperSize="9" scale="95" r:id="rId1"/>
  <headerFooter alignWithMargins="0">
    <oddHeader>&amp;C&amp;"Arial,Tučné"&amp;12Tř. 8 - FINANCOVÁNÍ v roce 2015
 (v Kč)</oddHeader>
    <oddFooter>&amp;C&amp;P</oddFooter>
  </headerFooter>
</worksheet>
</file>

<file path=xl/worksheets/sheet15.xml><?xml version="1.0" encoding="utf-8"?>
<worksheet xmlns="http://schemas.openxmlformats.org/spreadsheetml/2006/main" xmlns:r="http://schemas.openxmlformats.org/officeDocument/2006/relationships">
  <sheetPr>
    <tabColor rgb="FF00B0F0"/>
  </sheetPr>
  <dimension ref="A1:G336"/>
  <sheetViews>
    <sheetView zoomScaleSheetLayoutView="100" zoomScalePageLayoutView="0" workbookViewId="0" topLeftCell="A310">
      <selection activeCell="K310" sqref="K310"/>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7" t="s">
        <v>10</v>
      </c>
      <c r="B1" s="18" t="s">
        <v>11</v>
      </c>
      <c r="C1" s="54" t="s">
        <v>1529</v>
      </c>
      <c r="D1" s="54" t="s">
        <v>1530</v>
      </c>
      <c r="E1" s="18" t="s">
        <v>0</v>
      </c>
      <c r="F1" s="18" t="s">
        <v>12</v>
      </c>
      <c r="G1" s="19" t="s">
        <v>1</v>
      </c>
    </row>
    <row r="2" spans="1:7" s="67" customFormat="1" ht="18" customHeight="1">
      <c r="A2" s="233" t="s">
        <v>1610</v>
      </c>
      <c r="B2" s="234"/>
      <c r="C2" s="234"/>
      <c r="D2" s="234"/>
      <c r="E2" s="234"/>
      <c r="F2" s="234"/>
      <c r="G2" s="235"/>
    </row>
    <row r="3" spans="1:7" ht="15" customHeight="1">
      <c r="A3" s="179" t="s">
        <v>1285</v>
      </c>
      <c r="B3" s="179"/>
      <c r="C3" s="179"/>
      <c r="D3" s="179"/>
      <c r="E3" s="179"/>
      <c r="F3" s="179"/>
      <c r="G3" s="179"/>
    </row>
    <row r="4" spans="1:7" ht="15" customHeight="1">
      <c r="A4" s="180" t="s">
        <v>360</v>
      </c>
      <c r="B4" s="180"/>
      <c r="C4" s="180"/>
      <c r="D4" s="180"/>
      <c r="E4" s="180"/>
      <c r="F4" s="180"/>
      <c r="G4" s="180"/>
    </row>
    <row r="5" spans="1:7" ht="15" customHeight="1">
      <c r="A5" s="4" t="s">
        <v>2</v>
      </c>
      <c r="B5" s="5" t="s">
        <v>1286</v>
      </c>
      <c r="C5" s="2">
        <v>0</v>
      </c>
      <c r="D5" s="2">
        <v>2264.27274</v>
      </c>
      <c r="E5" s="20">
        <v>2264.27274</v>
      </c>
      <c r="F5" s="6">
        <v>1</v>
      </c>
      <c r="G5" s="3" t="s">
        <v>1287</v>
      </c>
    </row>
    <row r="6" spans="1:7" ht="15" customHeight="1">
      <c r="A6" s="180" t="s">
        <v>358</v>
      </c>
      <c r="B6" s="180"/>
      <c r="C6" s="180"/>
      <c r="D6" s="180"/>
      <c r="E6" s="180"/>
      <c r="F6" s="180"/>
      <c r="G6" s="180"/>
    </row>
    <row r="7" spans="1:7" ht="24.75" customHeight="1">
      <c r="A7" s="4" t="s">
        <v>2</v>
      </c>
      <c r="B7" s="5" t="s">
        <v>1286</v>
      </c>
      <c r="C7" s="2">
        <v>0</v>
      </c>
      <c r="D7" s="2">
        <v>3758.82635</v>
      </c>
      <c r="E7" s="20">
        <v>3758.82635</v>
      </c>
      <c r="F7" s="6">
        <v>1</v>
      </c>
      <c r="G7" s="3" t="s">
        <v>1288</v>
      </c>
    </row>
    <row r="8" spans="1:7" ht="15" customHeight="1">
      <c r="A8" s="180" t="s">
        <v>360</v>
      </c>
      <c r="B8" s="180"/>
      <c r="C8" s="180"/>
      <c r="D8" s="180"/>
      <c r="E8" s="180"/>
      <c r="F8" s="180"/>
      <c r="G8" s="180"/>
    </row>
    <row r="9" spans="1:7" ht="25.5" customHeight="1">
      <c r="A9" s="4" t="s">
        <v>2</v>
      </c>
      <c r="B9" s="5" t="s">
        <v>1286</v>
      </c>
      <c r="C9" s="2">
        <v>0</v>
      </c>
      <c r="D9" s="2">
        <v>7030.95588</v>
      </c>
      <c r="E9" s="20">
        <v>7030.95588</v>
      </c>
      <c r="F9" s="6">
        <v>1</v>
      </c>
      <c r="G9" s="3" t="s">
        <v>1289</v>
      </c>
    </row>
    <row r="10" spans="1:7" ht="15" customHeight="1">
      <c r="A10" s="4" t="s">
        <v>2</v>
      </c>
      <c r="B10" s="5" t="s">
        <v>1286</v>
      </c>
      <c r="C10" s="2">
        <v>0</v>
      </c>
      <c r="D10" s="2">
        <v>3678.54438</v>
      </c>
      <c r="E10" s="20">
        <v>3678.54438</v>
      </c>
      <c r="F10" s="6">
        <v>1</v>
      </c>
      <c r="G10" s="3" t="s">
        <v>1290</v>
      </c>
    </row>
    <row r="11" spans="1:7" ht="15" customHeight="1">
      <c r="A11" s="180" t="s">
        <v>85</v>
      </c>
      <c r="B11" s="180"/>
      <c r="C11" s="180"/>
      <c r="D11" s="180"/>
      <c r="E11" s="180"/>
      <c r="F11" s="180"/>
      <c r="G11" s="180"/>
    </row>
    <row r="12" spans="1:7" ht="15" customHeight="1">
      <c r="A12" s="4" t="s">
        <v>2</v>
      </c>
      <c r="B12" s="5" t="s">
        <v>1286</v>
      </c>
      <c r="C12" s="2">
        <v>0</v>
      </c>
      <c r="D12" s="2">
        <v>14293.39537</v>
      </c>
      <c r="E12" s="20">
        <v>14293.39537</v>
      </c>
      <c r="F12" s="6">
        <v>1</v>
      </c>
      <c r="G12" s="3" t="s">
        <v>1291</v>
      </c>
    </row>
    <row r="13" spans="1:7" ht="15" customHeight="1">
      <c r="A13" s="180" t="s">
        <v>68</v>
      </c>
      <c r="B13" s="180"/>
      <c r="C13" s="180"/>
      <c r="D13" s="180"/>
      <c r="E13" s="180"/>
      <c r="F13" s="180"/>
      <c r="G13" s="180"/>
    </row>
    <row r="14" spans="1:7" ht="15" customHeight="1">
      <c r="A14" s="4" t="s">
        <v>2</v>
      </c>
      <c r="B14" s="5" t="s">
        <v>1286</v>
      </c>
      <c r="C14" s="2">
        <v>0</v>
      </c>
      <c r="D14" s="2">
        <v>1938.79633</v>
      </c>
      <c r="E14" s="20">
        <v>1938.79633</v>
      </c>
      <c r="F14" s="6">
        <v>1</v>
      </c>
      <c r="G14" s="3" t="s">
        <v>1292</v>
      </c>
    </row>
    <row r="15" spans="1:7" ht="15" customHeight="1">
      <c r="A15" s="180" t="s">
        <v>362</v>
      </c>
      <c r="B15" s="180"/>
      <c r="C15" s="180"/>
      <c r="D15" s="180"/>
      <c r="E15" s="180"/>
      <c r="F15" s="180"/>
      <c r="G15" s="180"/>
    </row>
    <row r="16" spans="1:7" ht="15" customHeight="1">
      <c r="A16" s="4" t="s">
        <v>2</v>
      </c>
      <c r="B16" s="5" t="s">
        <v>1286</v>
      </c>
      <c r="C16" s="2">
        <v>0</v>
      </c>
      <c r="D16" s="2">
        <v>2471.9369</v>
      </c>
      <c r="E16" s="20">
        <v>2471.9369</v>
      </c>
      <c r="F16" s="6">
        <v>1</v>
      </c>
      <c r="G16" s="3" t="s">
        <v>1293</v>
      </c>
    </row>
    <row r="17" spans="1:7" ht="15" customHeight="1">
      <c r="A17" s="180" t="s">
        <v>161</v>
      </c>
      <c r="B17" s="180"/>
      <c r="C17" s="180"/>
      <c r="D17" s="180"/>
      <c r="E17" s="180"/>
      <c r="F17" s="180"/>
      <c r="G17" s="180"/>
    </row>
    <row r="18" spans="1:7" ht="24.75" customHeight="1">
      <c r="A18" s="4" t="s">
        <v>2</v>
      </c>
      <c r="B18" s="5" t="s">
        <v>1286</v>
      </c>
      <c r="C18" s="2">
        <v>0</v>
      </c>
      <c r="D18" s="2">
        <v>4173.61875</v>
      </c>
      <c r="E18" s="20">
        <v>3974.21763</v>
      </c>
      <c r="F18" s="6">
        <v>0.95222</v>
      </c>
      <c r="G18" s="3" t="s">
        <v>1294</v>
      </c>
    </row>
    <row r="19" spans="1:7" ht="15" customHeight="1">
      <c r="A19" s="180" t="s">
        <v>1043</v>
      </c>
      <c r="B19" s="180"/>
      <c r="C19" s="180"/>
      <c r="D19" s="180"/>
      <c r="E19" s="180"/>
      <c r="F19" s="180"/>
      <c r="G19" s="180"/>
    </row>
    <row r="20" spans="1:7" ht="15" customHeight="1">
      <c r="A20" s="4" t="s">
        <v>2</v>
      </c>
      <c r="B20" s="5" t="s">
        <v>1286</v>
      </c>
      <c r="C20" s="2">
        <v>0</v>
      </c>
      <c r="D20" s="2">
        <v>1552.2</v>
      </c>
      <c r="E20" s="20">
        <v>1540.31617</v>
      </c>
      <c r="F20" s="6">
        <v>0.99234</v>
      </c>
      <c r="G20" s="3" t="s">
        <v>1295</v>
      </c>
    </row>
    <row r="21" spans="1:7" ht="15" customHeight="1">
      <c r="A21" s="4" t="s">
        <v>2</v>
      </c>
      <c r="B21" s="5" t="s">
        <v>1286</v>
      </c>
      <c r="C21" s="2">
        <v>0</v>
      </c>
      <c r="D21" s="2">
        <v>6131.009</v>
      </c>
      <c r="E21" s="20">
        <v>4871.00877</v>
      </c>
      <c r="F21" s="6">
        <v>0.79449</v>
      </c>
      <c r="G21" s="3" t="s">
        <v>1296</v>
      </c>
    </row>
    <row r="22" spans="1:7" ht="15" customHeight="1">
      <c r="A22" s="180" t="s">
        <v>358</v>
      </c>
      <c r="B22" s="180"/>
      <c r="C22" s="180"/>
      <c r="D22" s="180"/>
      <c r="E22" s="180"/>
      <c r="F22" s="180"/>
      <c r="G22" s="180"/>
    </row>
    <row r="23" spans="1:7" ht="15" customHeight="1">
      <c r="A23" s="4" t="s">
        <v>2</v>
      </c>
      <c r="B23" s="5" t="s">
        <v>1286</v>
      </c>
      <c r="C23" s="2">
        <v>6000</v>
      </c>
      <c r="D23" s="2">
        <v>1423.17365</v>
      </c>
      <c r="E23" s="20">
        <v>1206.88848</v>
      </c>
      <c r="F23" s="6">
        <v>0.84803</v>
      </c>
      <c r="G23" s="3" t="s">
        <v>1297</v>
      </c>
    </row>
    <row r="24" spans="1:7" ht="18" customHeight="1">
      <c r="A24" s="4" t="s">
        <v>2</v>
      </c>
      <c r="B24" s="5" t="s">
        <v>1286</v>
      </c>
      <c r="C24" s="2">
        <v>8200</v>
      </c>
      <c r="D24" s="2">
        <v>11805.499</v>
      </c>
      <c r="E24" s="20">
        <v>11714.32571</v>
      </c>
      <c r="F24" s="6">
        <v>0.99228</v>
      </c>
      <c r="G24" s="3" t="s">
        <v>1298</v>
      </c>
    </row>
    <row r="25" spans="1:7" ht="15" customHeight="1">
      <c r="A25" s="4" t="s">
        <v>2</v>
      </c>
      <c r="B25" s="5" t="s">
        <v>1286</v>
      </c>
      <c r="C25" s="2">
        <v>50</v>
      </c>
      <c r="D25" s="2">
        <v>50</v>
      </c>
      <c r="E25" s="20">
        <v>0</v>
      </c>
      <c r="F25" s="6">
        <v>0</v>
      </c>
      <c r="G25" s="3" t="s">
        <v>1299</v>
      </c>
    </row>
    <row r="26" spans="1:7" ht="15" customHeight="1">
      <c r="A26" s="180" t="s">
        <v>360</v>
      </c>
      <c r="B26" s="180"/>
      <c r="C26" s="180"/>
      <c r="D26" s="180"/>
      <c r="E26" s="180"/>
      <c r="F26" s="180"/>
      <c r="G26" s="180"/>
    </row>
    <row r="27" spans="1:7" ht="15" customHeight="1">
      <c r="A27" s="4" t="s">
        <v>2</v>
      </c>
      <c r="B27" s="5" t="s">
        <v>1286</v>
      </c>
      <c r="C27" s="2">
        <v>1789</v>
      </c>
      <c r="D27" s="2">
        <v>1291.648</v>
      </c>
      <c r="E27" s="20">
        <v>1276.22428</v>
      </c>
      <c r="F27" s="6">
        <v>0.98806</v>
      </c>
      <c r="G27" s="3" t="s">
        <v>1300</v>
      </c>
    </row>
    <row r="28" spans="1:7" ht="15" customHeight="1">
      <c r="A28" s="4" t="s">
        <v>2</v>
      </c>
      <c r="B28" s="5" t="s">
        <v>1286</v>
      </c>
      <c r="C28" s="2">
        <v>9648</v>
      </c>
      <c r="D28" s="2">
        <v>2133.95562</v>
      </c>
      <c r="E28" s="20">
        <v>2133.82378</v>
      </c>
      <c r="F28" s="6">
        <v>0.99994</v>
      </c>
      <c r="G28" s="3" t="s">
        <v>1301</v>
      </c>
    </row>
    <row r="29" spans="1:7" ht="26.25" customHeight="1">
      <c r="A29" s="4" t="s">
        <v>2</v>
      </c>
      <c r="B29" s="5" t="s">
        <v>1286</v>
      </c>
      <c r="C29" s="2">
        <v>0</v>
      </c>
      <c r="D29" s="2">
        <v>0</v>
      </c>
      <c r="E29" s="20">
        <v>-451.39933</v>
      </c>
      <c r="F29" s="6">
        <v>0</v>
      </c>
      <c r="G29" s="3" t="s">
        <v>1302</v>
      </c>
    </row>
    <row r="30" spans="1:7" ht="15" customHeight="1">
      <c r="A30" s="4" t="s">
        <v>2</v>
      </c>
      <c r="B30" s="5" t="s">
        <v>1286</v>
      </c>
      <c r="C30" s="2">
        <v>50</v>
      </c>
      <c r="D30" s="2">
        <v>50</v>
      </c>
      <c r="E30" s="20">
        <v>0.2541</v>
      </c>
      <c r="F30" s="6">
        <v>0</v>
      </c>
      <c r="G30" s="3" t="s">
        <v>1303</v>
      </c>
    </row>
    <row r="31" spans="1:7" ht="15" customHeight="1">
      <c r="A31" s="4" t="s">
        <v>2</v>
      </c>
      <c r="B31" s="5" t="s">
        <v>1286</v>
      </c>
      <c r="C31" s="2">
        <v>6000</v>
      </c>
      <c r="D31" s="2">
        <v>178.001</v>
      </c>
      <c r="E31" s="20">
        <v>176.75</v>
      </c>
      <c r="F31" s="6">
        <v>0.99297</v>
      </c>
      <c r="G31" s="3" t="s">
        <v>1304</v>
      </c>
    </row>
    <row r="32" spans="1:7" ht="24.75" customHeight="1">
      <c r="A32" s="4" t="s">
        <v>2</v>
      </c>
      <c r="B32" s="5" t="s">
        <v>1286</v>
      </c>
      <c r="C32" s="2">
        <v>0</v>
      </c>
      <c r="D32" s="2">
        <v>8466.04412</v>
      </c>
      <c r="E32" s="20">
        <v>8157.17402</v>
      </c>
      <c r="F32" s="6">
        <v>0.96352</v>
      </c>
      <c r="G32" s="3" t="s">
        <v>1305</v>
      </c>
    </row>
    <row r="33" spans="1:7" ht="15" customHeight="1">
      <c r="A33" s="4" t="s">
        <v>2</v>
      </c>
      <c r="B33" s="5" t="s">
        <v>1286</v>
      </c>
      <c r="C33" s="2">
        <v>3100</v>
      </c>
      <c r="D33" s="2">
        <v>454.7029</v>
      </c>
      <c r="E33" s="20">
        <v>427.8975</v>
      </c>
      <c r="F33" s="6">
        <v>0.94105</v>
      </c>
      <c r="G33" s="3" t="s">
        <v>1306</v>
      </c>
    </row>
    <row r="34" spans="1:7" ht="15" customHeight="1">
      <c r="A34" s="4" t="s">
        <v>2</v>
      </c>
      <c r="B34" s="5" t="s">
        <v>1286</v>
      </c>
      <c r="C34" s="2">
        <v>50</v>
      </c>
      <c r="D34" s="2">
        <v>50</v>
      </c>
      <c r="E34" s="20">
        <v>0</v>
      </c>
      <c r="F34" s="6">
        <v>0</v>
      </c>
      <c r="G34" s="3" t="s">
        <v>1307</v>
      </c>
    </row>
    <row r="35" spans="1:7" ht="15" customHeight="1">
      <c r="A35" s="4" t="s">
        <v>2</v>
      </c>
      <c r="B35" s="5" t="s">
        <v>1286</v>
      </c>
      <c r="C35" s="2">
        <v>1300</v>
      </c>
      <c r="D35" s="2">
        <v>2000</v>
      </c>
      <c r="E35" s="20">
        <v>1636.30372</v>
      </c>
      <c r="F35" s="6">
        <v>0.81815</v>
      </c>
      <c r="G35" s="3" t="s">
        <v>1308</v>
      </c>
    </row>
    <row r="36" spans="1:7" ht="15" customHeight="1">
      <c r="A36" s="4" t="s">
        <v>2</v>
      </c>
      <c r="B36" s="5" t="s">
        <v>1286</v>
      </c>
      <c r="C36" s="2">
        <v>834</v>
      </c>
      <c r="D36" s="2">
        <v>564</v>
      </c>
      <c r="E36" s="20">
        <v>548.72019</v>
      </c>
      <c r="F36" s="6">
        <v>0.97291</v>
      </c>
      <c r="G36" s="3" t="s">
        <v>1309</v>
      </c>
    </row>
    <row r="37" spans="1:7" ht="15" customHeight="1">
      <c r="A37" s="4" t="s">
        <v>2</v>
      </c>
      <c r="B37" s="5" t="s">
        <v>1286</v>
      </c>
      <c r="C37" s="2">
        <v>2500</v>
      </c>
      <c r="D37" s="2">
        <v>1120</v>
      </c>
      <c r="E37" s="20">
        <v>0</v>
      </c>
      <c r="F37" s="6">
        <v>0</v>
      </c>
      <c r="G37" s="3" t="s">
        <v>1310</v>
      </c>
    </row>
    <row r="38" spans="1:7" ht="15" customHeight="1">
      <c r="A38" s="4" t="s">
        <v>2</v>
      </c>
      <c r="B38" s="5" t="s">
        <v>1286</v>
      </c>
      <c r="C38" s="2">
        <v>2500</v>
      </c>
      <c r="D38" s="2">
        <v>1120</v>
      </c>
      <c r="E38" s="20">
        <v>0</v>
      </c>
      <c r="F38" s="6">
        <v>0</v>
      </c>
      <c r="G38" s="3" t="s">
        <v>1311</v>
      </c>
    </row>
    <row r="39" spans="1:7" ht="15" customHeight="1">
      <c r="A39" s="4" t="s">
        <v>2</v>
      </c>
      <c r="B39" s="5" t="s">
        <v>1286</v>
      </c>
      <c r="C39" s="2">
        <v>4500</v>
      </c>
      <c r="D39" s="2">
        <v>4500</v>
      </c>
      <c r="E39" s="20">
        <v>22.627</v>
      </c>
      <c r="F39" s="6">
        <v>0.0050282</v>
      </c>
      <c r="G39" s="3" t="s">
        <v>1312</v>
      </c>
    </row>
    <row r="40" spans="1:7" ht="15" customHeight="1">
      <c r="A40" s="4" t="s">
        <v>2</v>
      </c>
      <c r="B40" s="5" t="s">
        <v>1286</v>
      </c>
      <c r="C40" s="2">
        <v>0</v>
      </c>
      <c r="D40" s="2">
        <v>1500</v>
      </c>
      <c r="E40" s="20">
        <v>765.92441</v>
      </c>
      <c r="F40" s="6">
        <v>0.51062</v>
      </c>
      <c r="G40" s="3" t="s">
        <v>1313</v>
      </c>
    </row>
    <row r="41" spans="1:7" ht="15" customHeight="1">
      <c r="A41" s="4" t="s">
        <v>2</v>
      </c>
      <c r="B41" s="5" t="s">
        <v>1286</v>
      </c>
      <c r="C41" s="2">
        <v>0</v>
      </c>
      <c r="D41" s="2">
        <v>1500</v>
      </c>
      <c r="E41" s="20">
        <v>992.27372</v>
      </c>
      <c r="F41" s="6">
        <v>0.66152</v>
      </c>
      <c r="G41" s="3" t="s">
        <v>1314</v>
      </c>
    </row>
    <row r="42" spans="1:7" ht="15" customHeight="1">
      <c r="A42" s="180" t="s">
        <v>101</v>
      </c>
      <c r="B42" s="180"/>
      <c r="C42" s="180"/>
      <c r="D42" s="180"/>
      <c r="E42" s="180"/>
      <c r="F42" s="180"/>
      <c r="G42" s="180"/>
    </row>
    <row r="43" spans="1:7" ht="15" customHeight="1">
      <c r="A43" s="4" t="s">
        <v>2</v>
      </c>
      <c r="B43" s="5" t="s">
        <v>1286</v>
      </c>
      <c r="C43" s="2">
        <v>1040</v>
      </c>
      <c r="D43" s="2">
        <v>1040</v>
      </c>
      <c r="E43" s="20">
        <v>795.10148</v>
      </c>
      <c r="F43" s="6">
        <v>0.76452</v>
      </c>
      <c r="G43" s="3" t="s">
        <v>1315</v>
      </c>
    </row>
    <row r="44" spans="1:7" ht="15" customHeight="1">
      <c r="A44" s="4" t="s">
        <v>2</v>
      </c>
      <c r="B44" s="5" t="s">
        <v>1286</v>
      </c>
      <c r="C44" s="2">
        <v>160</v>
      </c>
      <c r="D44" s="2">
        <v>296</v>
      </c>
      <c r="E44" s="20">
        <v>287.55767</v>
      </c>
      <c r="F44" s="6">
        <v>0.97148</v>
      </c>
      <c r="G44" s="3" t="s">
        <v>1316</v>
      </c>
    </row>
    <row r="45" spans="1:7" ht="15" customHeight="1">
      <c r="A45" s="180" t="s">
        <v>82</v>
      </c>
      <c r="B45" s="180"/>
      <c r="C45" s="180"/>
      <c r="D45" s="180"/>
      <c r="E45" s="180"/>
      <c r="F45" s="180"/>
      <c r="G45" s="180"/>
    </row>
    <row r="46" spans="1:7" ht="15" customHeight="1">
      <c r="A46" s="4" t="s">
        <v>2</v>
      </c>
      <c r="B46" s="5" t="s">
        <v>1286</v>
      </c>
      <c r="C46" s="2">
        <v>1590</v>
      </c>
      <c r="D46" s="2">
        <v>1218</v>
      </c>
      <c r="E46" s="20">
        <v>1217.61315</v>
      </c>
      <c r="F46" s="6">
        <v>0.99968</v>
      </c>
      <c r="G46" s="3" t="s">
        <v>1317</v>
      </c>
    </row>
    <row r="47" spans="1:7" ht="15" customHeight="1">
      <c r="A47" s="180" t="s">
        <v>85</v>
      </c>
      <c r="B47" s="180"/>
      <c r="C47" s="180"/>
      <c r="D47" s="180"/>
      <c r="E47" s="180"/>
      <c r="F47" s="180"/>
      <c r="G47" s="180"/>
    </row>
    <row r="48" spans="1:7" ht="15" customHeight="1">
      <c r="A48" s="4" t="s">
        <v>2</v>
      </c>
      <c r="B48" s="5" t="s">
        <v>1286</v>
      </c>
      <c r="C48" s="2">
        <v>9475</v>
      </c>
      <c r="D48" s="2">
        <v>7992.7</v>
      </c>
      <c r="E48" s="20">
        <v>6004.47909</v>
      </c>
      <c r="F48" s="6">
        <v>0.75125</v>
      </c>
      <c r="G48" s="3" t="s">
        <v>1318</v>
      </c>
    </row>
    <row r="49" spans="1:7" ht="15" customHeight="1">
      <c r="A49" s="4" t="s">
        <v>2</v>
      </c>
      <c r="B49" s="5" t="s">
        <v>1286</v>
      </c>
      <c r="C49" s="2">
        <v>28400</v>
      </c>
      <c r="D49" s="2">
        <v>11284.31575</v>
      </c>
      <c r="E49" s="20">
        <v>11284.27346</v>
      </c>
      <c r="F49" s="6">
        <v>1</v>
      </c>
      <c r="G49" s="3" t="s">
        <v>1319</v>
      </c>
    </row>
    <row r="50" spans="1:7" ht="15" customHeight="1">
      <c r="A50" s="4" t="s">
        <v>2</v>
      </c>
      <c r="B50" s="5" t="s">
        <v>1286</v>
      </c>
      <c r="C50" s="2">
        <v>290</v>
      </c>
      <c r="D50" s="2">
        <v>209</v>
      </c>
      <c r="E50" s="20">
        <v>0</v>
      </c>
      <c r="F50" s="6">
        <v>0</v>
      </c>
      <c r="G50" s="3" t="s">
        <v>1320</v>
      </c>
    </row>
    <row r="51" spans="1:7" ht="15" customHeight="1">
      <c r="A51" s="4" t="s">
        <v>2</v>
      </c>
      <c r="B51" s="5" t="s">
        <v>1286</v>
      </c>
      <c r="C51" s="2">
        <v>0</v>
      </c>
      <c r="D51" s="2">
        <v>2658.824</v>
      </c>
      <c r="E51" s="20">
        <v>2645.35272</v>
      </c>
      <c r="F51" s="6">
        <v>0.99493</v>
      </c>
      <c r="G51" s="3" t="s">
        <v>1321</v>
      </c>
    </row>
    <row r="52" spans="1:7" ht="15" customHeight="1">
      <c r="A52" s="4" t="s">
        <v>2</v>
      </c>
      <c r="B52" s="5" t="s">
        <v>1286</v>
      </c>
      <c r="C52" s="2">
        <v>0</v>
      </c>
      <c r="D52" s="2">
        <v>2506.613</v>
      </c>
      <c r="E52" s="20">
        <v>2499.23102</v>
      </c>
      <c r="F52" s="6">
        <v>0.99705</v>
      </c>
      <c r="G52" s="3" t="s">
        <v>1322</v>
      </c>
    </row>
    <row r="53" spans="1:7" ht="15" customHeight="1">
      <c r="A53" s="180" t="s">
        <v>91</v>
      </c>
      <c r="B53" s="180"/>
      <c r="C53" s="180"/>
      <c r="D53" s="180"/>
      <c r="E53" s="180"/>
      <c r="F53" s="180"/>
      <c r="G53" s="180"/>
    </row>
    <row r="54" spans="1:7" ht="15" customHeight="1">
      <c r="A54" s="4" t="s">
        <v>2</v>
      </c>
      <c r="B54" s="5" t="s">
        <v>1286</v>
      </c>
      <c r="C54" s="2">
        <v>800</v>
      </c>
      <c r="D54" s="2">
        <v>1655</v>
      </c>
      <c r="E54" s="20">
        <v>1471.2457</v>
      </c>
      <c r="F54" s="6">
        <v>0.88897</v>
      </c>
      <c r="G54" s="3" t="s">
        <v>1323</v>
      </c>
    </row>
    <row r="55" spans="1:7" ht="15" customHeight="1">
      <c r="A55" s="180" t="s">
        <v>68</v>
      </c>
      <c r="B55" s="180"/>
      <c r="C55" s="180"/>
      <c r="D55" s="180"/>
      <c r="E55" s="180"/>
      <c r="F55" s="180"/>
      <c r="G55" s="180"/>
    </row>
    <row r="56" spans="1:7" ht="15" customHeight="1">
      <c r="A56" s="4" t="s">
        <v>2</v>
      </c>
      <c r="B56" s="5" t="s">
        <v>1286</v>
      </c>
      <c r="C56" s="2">
        <v>1500</v>
      </c>
      <c r="D56" s="2">
        <v>46</v>
      </c>
      <c r="E56" s="20">
        <v>0</v>
      </c>
      <c r="F56" s="6">
        <v>0</v>
      </c>
      <c r="G56" s="3" t="s">
        <v>1324</v>
      </c>
    </row>
    <row r="57" spans="1:7" ht="15" customHeight="1">
      <c r="A57" s="4" t="s">
        <v>2</v>
      </c>
      <c r="B57" s="5" t="s">
        <v>1286</v>
      </c>
      <c r="C57" s="2">
        <v>0</v>
      </c>
      <c r="D57" s="2">
        <v>352.40367</v>
      </c>
      <c r="E57" s="20">
        <v>352.25976</v>
      </c>
      <c r="F57" s="6">
        <v>1</v>
      </c>
      <c r="G57" s="3" t="s">
        <v>1325</v>
      </c>
    </row>
    <row r="58" spans="1:7" ht="15" customHeight="1">
      <c r="A58" s="4" t="s">
        <v>2</v>
      </c>
      <c r="B58" s="5" t="s">
        <v>1286</v>
      </c>
      <c r="C58" s="2">
        <v>0</v>
      </c>
      <c r="D58" s="2">
        <v>219</v>
      </c>
      <c r="E58" s="20">
        <v>212.94064</v>
      </c>
      <c r="F58" s="6">
        <v>0.97233</v>
      </c>
      <c r="G58" s="3" t="s">
        <v>1326</v>
      </c>
    </row>
    <row r="59" spans="1:7" ht="15" customHeight="1">
      <c r="A59" s="4" t="s">
        <v>2</v>
      </c>
      <c r="B59" s="5" t="s">
        <v>1286</v>
      </c>
      <c r="C59" s="2">
        <v>0</v>
      </c>
      <c r="D59" s="2">
        <v>169.5</v>
      </c>
      <c r="E59" s="20">
        <v>166.085</v>
      </c>
      <c r="F59" s="6">
        <v>0.97985</v>
      </c>
      <c r="G59" s="3" t="s">
        <v>1327</v>
      </c>
    </row>
    <row r="60" spans="1:7" ht="15" customHeight="1">
      <c r="A60" s="4" t="s">
        <v>2</v>
      </c>
      <c r="B60" s="5" t="s">
        <v>1286</v>
      </c>
      <c r="C60" s="2">
        <v>0</v>
      </c>
      <c r="D60" s="2">
        <v>213.858</v>
      </c>
      <c r="E60" s="20">
        <v>0</v>
      </c>
      <c r="F60" s="6">
        <v>0</v>
      </c>
      <c r="G60" s="3" t="s">
        <v>1328</v>
      </c>
    </row>
    <row r="61" spans="1:7" ht="15" customHeight="1">
      <c r="A61" s="180" t="s">
        <v>362</v>
      </c>
      <c r="B61" s="180"/>
      <c r="C61" s="180"/>
      <c r="D61" s="180"/>
      <c r="E61" s="180"/>
      <c r="F61" s="180"/>
      <c r="G61" s="180"/>
    </row>
    <row r="62" spans="1:7" ht="15" customHeight="1">
      <c r="A62" s="4" t="s">
        <v>2</v>
      </c>
      <c r="B62" s="5" t="s">
        <v>1286</v>
      </c>
      <c r="C62" s="2">
        <v>3650</v>
      </c>
      <c r="D62" s="2">
        <v>551.0631</v>
      </c>
      <c r="E62" s="20">
        <v>398.11698</v>
      </c>
      <c r="F62" s="6">
        <v>0.72245</v>
      </c>
      <c r="G62" s="3" t="s">
        <v>1329</v>
      </c>
    </row>
    <row r="63" spans="1:7" ht="15" customHeight="1">
      <c r="A63" s="180" t="s">
        <v>1104</v>
      </c>
      <c r="B63" s="180"/>
      <c r="C63" s="180"/>
      <c r="D63" s="180"/>
      <c r="E63" s="180"/>
      <c r="F63" s="180"/>
      <c r="G63" s="180"/>
    </row>
    <row r="64" spans="1:7" ht="24.75" customHeight="1">
      <c r="A64" s="4" t="s">
        <v>2</v>
      </c>
      <c r="B64" s="5" t="s">
        <v>1286</v>
      </c>
      <c r="C64" s="2">
        <v>0</v>
      </c>
      <c r="D64" s="2">
        <v>0</v>
      </c>
      <c r="E64" s="20">
        <v>-10.781</v>
      </c>
      <c r="F64" s="6">
        <v>0</v>
      </c>
      <c r="G64" s="3" t="s">
        <v>1330</v>
      </c>
    </row>
    <row r="65" spans="1:7" ht="15" customHeight="1">
      <c r="A65" s="180" t="s">
        <v>161</v>
      </c>
      <c r="B65" s="180"/>
      <c r="C65" s="180"/>
      <c r="D65" s="180"/>
      <c r="E65" s="180"/>
      <c r="F65" s="180"/>
      <c r="G65" s="180"/>
    </row>
    <row r="66" spans="1:7" ht="15" customHeight="1">
      <c r="A66" s="4" t="s">
        <v>2</v>
      </c>
      <c r="B66" s="5" t="s">
        <v>1286</v>
      </c>
      <c r="C66" s="2">
        <v>40118</v>
      </c>
      <c r="D66" s="2">
        <v>9343.28237</v>
      </c>
      <c r="E66" s="20">
        <v>8688.64552</v>
      </c>
      <c r="F66" s="6">
        <v>0.92994</v>
      </c>
      <c r="G66" s="3" t="s">
        <v>1331</v>
      </c>
    </row>
    <row r="67" spans="1:7" ht="15" customHeight="1">
      <c r="A67" s="180" t="s">
        <v>365</v>
      </c>
      <c r="B67" s="180"/>
      <c r="C67" s="180"/>
      <c r="D67" s="180"/>
      <c r="E67" s="180"/>
      <c r="F67" s="180"/>
      <c r="G67" s="180"/>
    </row>
    <row r="68" spans="1:7" ht="15" customHeight="1">
      <c r="A68" s="4" t="s">
        <v>2</v>
      </c>
      <c r="B68" s="5" t="s">
        <v>1286</v>
      </c>
      <c r="C68" s="2">
        <v>0</v>
      </c>
      <c r="D68" s="2">
        <v>21125</v>
      </c>
      <c r="E68" s="20">
        <v>21018.61575</v>
      </c>
      <c r="F68" s="6">
        <v>0.99496</v>
      </c>
      <c r="G68" s="3" t="s">
        <v>1751</v>
      </c>
    </row>
    <row r="69" spans="1:7" ht="15" customHeight="1">
      <c r="A69" s="192" t="s">
        <v>366</v>
      </c>
      <c r="B69" s="192"/>
      <c r="C69" s="2">
        <v>0</v>
      </c>
      <c r="D69" s="2">
        <v>21125</v>
      </c>
      <c r="E69" s="20">
        <v>21018.61575</v>
      </c>
      <c r="F69" s="6">
        <v>0.99496</v>
      </c>
      <c r="G69" s="7" t="s">
        <v>2</v>
      </c>
    </row>
    <row r="70" spans="1:7" ht="15" customHeight="1">
      <c r="A70" s="180" t="s">
        <v>57</v>
      </c>
      <c r="B70" s="180"/>
      <c r="C70" s="180"/>
      <c r="D70" s="180"/>
      <c r="E70" s="180"/>
      <c r="F70" s="180"/>
      <c r="G70" s="180"/>
    </row>
    <row r="71" spans="1:7" ht="15" customHeight="1">
      <c r="A71" s="4" t="s">
        <v>2</v>
      </c>
      <c r="B71" s="5" t="s">
        <v>1332</v>
      </c>
      <c r="C71" s="2">
        <v>8750</v>
      </c>
      <c r="D71" s="2">
        <v>803.7</v>
      </c>
      <c r="E71" s="20">
        <v>0</v>
      </c>
      <c r="F71" s="6">
        <v>0</v>
      </c>
      <c r="G71" s="3" t="s">
        <v>1333</v>
      </c>
    </row>
    <row r="72" spans="1:7" ht="22.5" customHeight="1">
      <c r="A72" s="4" t="s">
        <v>2</v>
      </c>
      <c r="B72" s="5" t="s">
        <v>1334</v>
      </c>
      <c r="C72" s="2">
        <v>800</v>
      </c>
      <c r="D72" s="2">
        <v>800</v>
      </c>
      <c r="E72" s="20">
        <v>182.18</v>
      </c>
      <c r="F72" s="6">
        <v>0.22773</v>
      </c>
      <c r="G72" s="3" t="s">
        <v>1335</v>
      </c>
    </row>
    <row r="73" spans="1:7" ht="15" customHeight="1">
      <c r="A73" s="178" t="s">
        <v>1336</v>
      </c>
      <c r="B73" s="178"/>
      <c r="C73" s="8">
        <v>143094</v>
      </c>
      <c r="D73" s="8">
        <v>147984.83988</v>
      </c>
      <c r="E73" s="8">
        <v>131642.97504</v>
      </c>
      <c r="F73" s="9">
        <v>0.88957</v>
      </c>
      <c r="G73" s="10" t="s">
        <v>2</v>
      </c>
    </row>
    <row r="74" spans="1:7" ht="15" customHeight="1">
      <c r="A74" s="179" t="s">
        <v>1337</v>
      </c>
      <c r="B74" s="179"/>
      <c r="C74" s="179"/>
      <c r="D74" s="179"/>
      <c r="E74" s="179"/>
      <c r="F74" s="179"/>
      <c r="G74" s="179"/>
    </row>
    <row r="75" spans="1:7" ht="15" customHeight="1">
      <c r="A75" s="180" t="s">
        <v>360</v>
      </c>
      <c r="B75" s="180"/>
      <c r="C75" s="180"/>
      <c r="D75" s="180"/>
      <c r="E75" s="180"/>
      <c r="F75" s="180"/>
      <c r="G75" s="180"/>
    </row>
    <row r="76" spans="1:7" ht="15" customHeight="1">
      <c r="A76" s="4" t="s">
        <v>2</v>
      </c>
      <c r="B76" s="5" t="s">
        <v>1286</v>
      </c>
      <c r="C76" s="2">
        <v>0</v>
      </c>
      <c r="D76" s="2">
        <v>800</v>
      </c>
      <c r="E76" s="20">
        <v>800</v>
      </c>
      <c r="F76" s="6">
        <v>1</v>
      </c>
      <c r="G76" s="3" t="s">
        <v>1338</v>
      </c>
    </row>
    <row r="77" spans="1:7" ht="15" customHeight="1">
      <c r="A77" s="180" t="s">
        <v>358</v>
      </c>
      <c r="B77" s="180"/>
      <c r="C77" s="180"/>
      <c r="D77" s="180"/>
      <c r="E77" s="180"/>
      <c r="F77" s="180"/>
      <c r="G77" s="180"/>
    </row>
    <row r="78" spans="1:7" ht="15" customHeight="1">
      <c r="A78" s="4" t="s">
        <v>2</v>
      </c>
      <c r="B78" s="5" t="s">
        <v>1286</v>
      </c>
      <c r="C78" s="2">
        <v>0</v>
      </c>
      <c r="D78" s="2">
        <v>3934.92987</v>
      </c>
      <c r="E78" s="20">
        <v>3934.92987</v>
      </c>
      <c r="F78" s="6">
        <v>1</v>
      </c>
      <c r="G78" s="3" t="s">
        <v>1339</v>
      </c>
    </row>
    <row r="79" spans="1:7" ht="15" customHeight="1">
      <c r="A79" s="180" t="s">
        <v>360</v>
      </c>
      <c r="B79" s="180"/>
      <c r="C79" s="180"/>
      <c r="D79" s="180"/>
      <c r="E79" s="180"/>
      <c r="F79" s="180"/>
      <c r="G79" s="180"/>
    </row>
    <row r="80" spans="1:7" ht="15" customHeight="1">
      <c r="A80" s="4" t="s">
        <v>2</v>
      </c>
      <c r="B80" s="5" t="s">
        <v>1286</v>
      </c>
      <c r="C80" s="2">
        <v>0</v>
      </c>
      <c r="D80" s="2">
        <v>1463.99165</v>
      </c>
      <c r="E80" s="20">
        <v>1463.99082</v>
      </c>
      <c r="F80" s="6">
        <v>1</v>
      </c>
      <c r="G80" s="3" t="s">
        <v>1340</v>
      </c>
    </row>
    <row r="81" spans="1:7" ht="15" customHeight="1">
      <c r="A81" s="180" t="s">
        <v>1104</v>
      </c>
      <c r="B81" s="180"/>
      <c r="C81" s="180"/>
      <c r="D81" s="180"/>
      <c r="E81" s="180"/>
      <c r="F81" s="180"/>
      <c r="G81" s="180"/>
    </row>
    <row r="82" spans="1:7" ht="24.75" customHeight="1">
      <c r="A82" s="4" t="s">
        <v>2</v>
      </c>
      <c r="B82" s="5" t="s">
        <v>1286</v>
      </c>
      <c r="C82" s="2">
        <v>0</v>
      </c>
      <c r="D82" s="2">
        <v>5600</v>
      </c>
      <c r="E82" s="20">
        <v>5600</v>
      </c>
      <c r="F82" s="6">
        <v>1</v>
      </c>
      <c r="G82" s="3" t="s">
        <v>1341</v>
      </c>
    </row>
    <row r="83" spans="1:7" ht="15" customHeight="1">
      <c r="A83" s="178" t="s">
        <v>1342</v>
      </c>
      <c r="B83" s="178"/>
      <c r="C83" s="8">
        <v>0</v>
      </c>
      <c r="D83" s="8">
        <v>11798.92152</v>
      </c>
      <c r="E83" s="8">
        <v>11798.92069</v>
      </c>
      <c r="F83" s="9">
        <v>1</v>
      </c>
      <c r="G83" s="10" t="s">
        <v>2</v>
      </c>
    </row>
    <row r="84" spans="1:7" ht="15" customHeight="1">
      <c r="A84" s="179" t="s">
        <v>1343</v>
      </c>
      <c r="B84" s="179"/>
      <c r="C84" s="179"/>
      <c r="D84" s="179"/>
      <c r="E84" s="179"/>
      <c r="F84" s="179"/>
      <c r="G84" s="179"/>
    </row>
    <row r="85" spans="1:7" ht="15" customHeight="1">
      <c r="A85" s="180" t="s">
        <v>381</v>
      </c>
      <c r="B85" s="180"/>
      <c r="C85" s="180"/>
      <c r="D85" s="180"/>
      <c r="E85" s="180"/>
      <c r="F85" s="180"/>
      <c r="G85" s="180"/>
    </row>
    <row r="86" spans="1:7" ht="22.5" customHeight="1">
      <c r="A86" s="4" t="s">
        <v>2</v>
      </c>
      <c r="B86" s="5" t="s">
        <v>1286</v>
      </c>
      <c r="C86" s="2">
        <v>0</v>
      </c>
      <c r="D86" s="2">
        <v>2413.61241</v>
      </c>
      <c r="E86" s="20">
        <v>2413.61241</v>
      </c>
      <c r="F86" s="6">
        <v>1</v>
      </c>
      <c r="G86" s="3" t="s">
        <v>1344</v>
      </c>
    </row>
    <row r="87" spans="1:7" ht="24.75" customHeight="1">
      <c r="A87" s="178" t="s">
        <v>1345</v>
      </c>
      <c r="B87" s="178"/>
      <c r="C87" s="8">
        <v>0</v>
      </c>
      <c r="D87" s="8">
        <v>2413.61241</v>
      </c>
      <c r="E87" s="8">
        <v>2413.61241</v>
      </c>
      <c r="F87" s="9">
        <v>1</v>
      </c>
      <c r="G87" s="10" t="s">
        <v>2</v>
      </c>
    </row>
    <row r="88" spans="1:7" ht="30" customHeight="1">
      <c r="A88" s="178" t="s">
        <v>1346</v>
      </c>
      <c r="B88" s="178"/>
      <c r="C88" s="11">
        <v>143094</v>
      </c>
      <c r="D88" s="11">
        <v>162197.37381</v>
      </c>
      <c r="E88" s="11">
        <v>145855.50814</v>
      </c>
      <c r="F88" s="12">
        <v>0.89925</v>
      </c>
      <c r="G88" s="10" t="s">
        <v>2</v>
      </c>
    </row>
    <row r="89" spans="1:7" ht="18" customHeight="1">
      <c r="A89" s="237" t="s">
        <v>1611</v>
      </c>
      <c r="B89" s="237"/>
      <c r="C89" s="237"/>
      <c r="D89" s="237"/>
      <c r="E89" s="237"/>
      <c r="F89" s="237"/>
      <c r="G89" s="237"/>
    </row>
    <row r="90" spans="1:7" ht="15" customHeight="1">
      <c r="A90" s="179" t="s">
        <v>1347</v>
      </c>
      <c r="B90" s="179"/>
      <c r="C90" s="179"/>
      <c r="D90" s="179"/>
      <c r="E90" s="179"/>
      <c r="F90" s="179"/>
      <c r="G90" s="179"/>
    </row>
    <row r="91" spans="1:7" ht="15" customHeight="1">
      <c r="A91" s="180" t="s">
        <v>360</v>
      </c>
      <c r="B91" s="180"/>
      <c r="C91" s="180"/>
      <c r="D91" s="180"/>
      <c r="E91" s="180"/>
      <c r="F91" s="180"/>
      <c r="G91" s="180"/>
    </row>
    <row r="92" spans="1:7" ht="15" customHeight="1">
      <c r="A92" s="4" t="s">
        <v>2</v>
      </c>
      <c r="B92" s="5" t="s">
        <v>1286</v>
      </c>
      <c r="C92" s="2">
        <v>0</v>
      </c>
      <c r="D92" s="2">
        <v>26.349</v>
      </c>
      <c r="E92" s="20">
        <v>26.22678</v>
      </c>
      <c r="F92" s="6">
        <v>0.99536</v>
      </c>
      <c r="G92" s="3" t="s">
        <v>1348</v>
      </c>
    </row>
    <row r="93" spans="1:7" ht="15" customHeight="1">
      <c r="A93" s="4" t="s">
        <v>2</v>
      </c>
      <c r="B93" s="5" t="s">
        <v>1286</v>
      </c>
      <c r="C93" s="2">
        <v>0</v>
      </c>
      <c r="D93" s="2">
        <v>7.77546</v>
      </c>
      <c r="E93" s="20">
        <v>7.77546</v>
      </c>
      <c r="F93" s="6">
        <v>1</v>
      </c>
      <c r="G93" s="3" t="s">
        <v>1349</v>
      </c>
    </row>
    <row r="94" spans="1:7" ht="15" customHeight="1">
      <c r="A94" s="178" t="s">
        <v>1350</v>
      </c>
      <c r="B94" s="178"/>
      <c r="C94" s="8">
        <v>0</v>
      </c>
      <c r="D94" s="8">
        <v>34.12446</v>
      </c>
      <c r="E94" s="8">
        <v>34.00224</v>
      </c>
      <c r="F94" s="9">
        <v>0.99642</v>
      </c>
      <c r="G94" s="10" t="s">
        <v>2</v>
      </c>
    </row>
    <row r="95" spans="1:7" ht="15" customHeight="1">
      <c r="A95" s="179" t="s">
        <v>1351</v>
      </c>
      <c r="B95" s="179"/>
      <c r="C95" s="179"/>
      <c r="D95" s="179"/>
      <c r="E95" s="179"/>
      <c r="F95" s="179"/>
      <c r="G95" s="179"/>
    </row>
    <row r="96" spans="1:7" ht="15" customHeight="1">
      <c r="A96" s="180" t="s">
        <v>85</v>
      </c>
      <c r="B96" s="180"/>
      <c r="C96" s="180"/>
      <c r="D96" s="180"/>
      <c r="E96" s="180"/>
      <c r="F96" s="180"/>
      <c r="G96" s="180"/>
    </row>
    <row r="97" spans="1:7" ht="15" customHeight="1">
      <c r="A97" s="4" t="s">
        <v>2</v>
      </c>
      <c r="B97" s="5" t="s">
        <v>1286</v>
      </c>
      <c r="C97" s="2">
        <v>0</v>
      </c>
      <c r="D97" s="2">
        <v>71.176</v>
      </c>
      <c r="E97" s="20">
        <v>71.176</v>
      </c>
      <c r="F97" s="6">
        <v>1</v>
      </c>
      <c r="G97" s="3" t="s">
        <v>1352</v>
      </c>
    </row>
    <row r="98" spans="1:7" ht="15" customHeight="1">
      <c r="A98" s="178" t="s">
        <v>1353</v>
      </c>
      <c r="B98" s="178"/>
      <c r="C98" s="8">
        <v>0</v>
      </c>
      <c r="D98" s="8">
        <v>71.176</v>
      </c>
      <c r="E98" s="8">
        <v>71.176</v>
      </c>
      <c r="F98" s="9">
        <v>1</v>
      </c>
      <c r="G98" s="10" t="s">
        <v>2</v>
      </c>
    </row>
    <row r="99" spans="1:7" ht="15" customHeight="1">
      <c r="A99" s="190" t="s">
        <v>1612</v>
      </c>
      <c r="B99" s="179"/>
      <c r="C99" s="179"/>
      <c r="D99" s="179"/>
      <c r="E99" s="179"/>
      <c r="F99" s="179"/>
      <c r="G99" s="179"/>
    </row>
    <row r="100" spans="1:7" ht="15" customHeight="1">
      <c r="A100" s="180" t="s">
        <v>1043</v>
      </c>
      <c r="B100" s="180"/>
      <c r="C100" s="180"/>
      <c r="D100" s="180"/>
      <c r="E100" s="180"/>
      <c r="F100" s="180"/>
      <c r="G100" s="180"/>
    </row>
    <row r="101" spans="1:7" ht="15" customHeight="1">
      <c r="A101" s="4" t="s">
        <v>2</v>
      </c>
      <c r="B101" s="5" t="s">
        <v>1286</v>
      </c>
      <c r="C101" s="2">
        <v>0</v>
      </c>
      <c r="D101" s="2">
        <v>12</v>
      </c>
      <c r="E101" s="20">
        <v>11.308</v>
      </c>
      <c r="F101" s="6">
        <v>0.94233</v>
      </c>
      <c r="G101" s="3" t="s">
        <v>1354</v>
      </c>
    </row>
    <row r="102" spans="1:7" ht="15" customHeight="1">
      <c r="A102" s="4" t="s">
        <v>2</v>
      </c>
      <c r="B102" s="5" t="s">
        <v>1286</v>
      </c>
      <c r="C102" s="2">
        <v>269</v>
      </c>
      <c r="D102" s="2">
        <v>353</v>
      </c>
      <c r="E102" s="20">
        <v>93.49</v>
      </c>
      <c r="F102" s="6">
        <v>0.26484</v>
      </c>
      <c r="G102" s="3" t="s">
        <v>1355</v>
      </c>
    </row>
    <row r="103" spans="1:7" ht="15" customHeight="1">
      <c r="A103" s="180" t="s">
        <v>358</v>
      </c>
      <c r="B103" s="180"/>
      <c r="C103" s="180"/>
      <c r="D103" s="180"/>
      <c r="E103" s="180"/>
      <c r="F103" s="180"/>
      <c r="G103" s="180"/>
    </row>
    <row r="104" spans="1:7" ht="15" customHeight="1">
      <c r="A104" s="4" t="s">
        <v>2</v>
      </c>
      <c r="B104" s="5" t="s">
        <v>1286</v>
      </c>
      <c r="C104" s="2">
        <v>760</v>
      </c>
      <c r="D104" s="2">
        <v>760</v>
      </c>
      <c r="E104" s="20">
        <v>374.0715</v>
      </c>
      <c r="F104" s="6">
        <v>0.4922</v>
      </c>
      <c r="G104" s="3" t="s">
        <v>1356</v>
      </c>
    </row>
    <row r="105" spans="1:7" ht="15" customHeight="1">
      <c r="A105" s="4" t="s">
        <v>2</v>
      </c>
      <c r="B105" s="5" t="s">
        <v>1286</v>
      </c>
      <c r="C105" s="2">
        <v>400</v>
      </c>
      <c r="D105" s="2">
        <v>0.4</v>
      </c>
      <c r="E105" s="20">
        <v>0</v>
      </c>
      <c r="F105" s="6">
        <v>0</v>
      </c>
      <c r="G105" s="3" t="s">
        <v>1357</v>
      </c>
    </row>
    <row r="106" spans="1:7" ht="15" customHeight="1">
      <c r="A106" s="4" t="s">
        <v>2</v>
      </c>
      <c r="B106" s="5" t="s">
        <v>1286</v>
      </c>
      <c r="C106" s="2">
        <v>70</v>
      </c>
      <c r="D106" s="2">
        <v>132</v>
      </c>
      <c r="E106" s="20">
        <v>131.6</v>
      </c>
      <c r="F106" s="6">
        <v>0.99697</v>
      </c>
      <c r="G106" s="3" t="s">
        <v>1358</v>
      </c>
    </row>
    <row r="107" spans="1:7" ht="15" customHeight="1">
      <c r="A107" s="4" t="s">
        <v>2</v>
      </c>
      <c r="B107" s="5" t="s">
        <v>1286</v>
      </c>
      <c r="C107" s="2">
        <v>71</v>
      </c>
      <c r="D107" s="2">
        <v>71</v>
      </c>
      <c r="E107" s="20">
        <v>22.627</v>
      </c>
      <c r="F107" s="6">
        <v>0.31869</v>
      </c>
      <c r="G107" s="3" t="s">
        <v>1359</v>
      </c>
    </row>
    <row r="108" spans="1:7" ht="15" customHeight="1">
      <c r="A108" s="4" t="s">
        <v>2</v>
      </c>
      <c r="B108" s="5" t="s">
        <v>1286</v>
      </c>
      <c r="C108" s="2">
        <v>420</v>
      </c>
      <c r="D108" s="2">
        <v>420</v>
      </c>
      <c r="E108" s="20">
        <v>26.62</v>
      </c>
      <c r="F108" s="6">
        <v>0.063381</v>
      </c>
      <c r="G108" s="3" t="s">
        <v>1360</v>
      </c>
    </row>
    <row r="109" spans="1:7" ht="15" customHeight="1">
      <c r="A109" s="4" t="s">
        <v>2</v>
      </c>
      <c r="B109" s="5" t="s">
        <v>1286</v>
      </c>
      <c r="C109" s="2">
        <v>290</v>
      </c>
      <c r="D109" s="2">
        <v>290</v>
      </c>
      <c r="E109" s="20">
        <v>0</v>
      </c>
      <c r="F109" s="6">
        <v>0</v>
      </c>
      <c r="G109" s="3" t="s">
        <v>1361</v>
      </c>
    </row>
    <row r="110" spans="1:7" ht="15" customHeight="1">
      <c r="A110" s="4" t="s">
        <v>2</v>
      </c>
      <c r="B110" s="5" t="s">
        <v>1286</v>
      </c>
      <c r="C110" s="2">
        <v>152</v>
      </c>
      <c r="D110" s="2">
        <v>189</v>
      </c>
      <c r="E110" s="20">
        <v>45.063</v>
      </c>
      <c r="F110" s="6">
        <v>0.23843</v>
      </c>
      <c r="G110" s="3" t="s">
        <v>1362</v>
      </c>
    </row>
    <row r="111" spans="1:7" ht="15" customHeight="1">
      <c r="A111" s="4" t="s">
        <v>2</v>
      </c>
      <c r="B111" s="5" t="s">
        <v>1286</v>
      </c>
      <c r="C111" s="2">
        <v>382</v>
      </c>
      <c r="D111" s="2">
        <v>382</v>
      </c>
      <c r="E111" s="20">
        <v>63.776</v>
      </c>
      <c r="F111" s="6">
        <v>0.16695</v>
      </c>
      <c r="G111" s="3" t="s">
        <v>1363</v>
      </c>
    </row>
    <row r="112" spans="1:7" ht="15" customHeight="1">
      <c r="A112" s="4" t="s">
        <v>2</v>
      </c>
      <c r="B112" s="5" t="s">
        <v>1286</v>
      </c>
      <c r="C112" s="2">
        <v>0</v>
      </c>
      <c r="D112" s="2">
        <v>200</v>
      </c>
      <c r="E112" s="20">
        <v>79.7935</v>
      </c>
      <c r="F112" s="6">
        <v>0.39897</v>
      </c>
      <c r="G112" s="3" t="s">
        <v>1364</v>
      </c>
    </row>
    <row r="113" spans="1:7" ht="15" customHeight="1">
      <c r="A113" s="4" t="s">
        <v>2</v>
      </c>
      <c r="B113" s="5" t="s">
        <v>1286</v>
      </c>
      <c r="C113" s="2">
        <v>0</v>
      </c>
      <c r="D113" s="2">
        <v>300</v>
      </c>
      <c r="E113" s="20">
        <v>32.67</v>
      </c>
      <c r="F113" s="6">
        <v>0.1089</v>
      </c>
      <c r="G113" s="3" t="s">
        <v>1365</v>
      </c>
    </row>
    <row r="114" spans="1:7" ht="15" customHeight="1">
      <c r="A114" s="180" t="s">
        <v>360</v>
      </c>
      <c r="B114" s="180"/>
      <c r="C114" s="180"/>
      <c r="D114" s="180"/>
      <c r="E114" s="180"/>
      <c r="F114" s="180"/>
      <c r="G114" s="180"/>
    </row>
    <row r="115" spans="1:7" ht="15" customHeight="1">
      <c r="A115" s="4" t="s">
        <v>2</v>
      </c>
      <c r="B115" s="5" t="s">
        <v>1286</v>
      </c>
      <c r="C115" s="2">
        <v>0</v>
      </c>
      <c r="D115" s="2">
        <v>1045.44</v>
      </c>
      <c r="E115" s="20">
        <v>1045.44</v>
      </c>
      <c r="F115" s="6">
        <v>1</v>
      </c>
      <c r="G115" s="3" t="s">
        <v>1366</v>
      </c>
    </row>
    <row r="116" spans="1:7" ht="15" customHeight="1">
      <c r="A116" s="4" t="s">
        <v>2</v>
      </c>
      <c r="B116" s="5" t="s">
        <v>1286</v>
      </c>
      <c r="C116" s="2">
        <v>0</v>
      </c>
      <c r="D116" s="2">
        <v>150</v>
      </c>
      <c r="E116" s="20">
        <v>101.43</v>
      </c>
      <c r="F116" s="6">
        <v>0.6762</v>
      </c>
      <c r="G116" s="3" t="s">
        <v>1367</v>
      </c>
    </row>
    <row r="117" spans="1:7" ht="15" customHeight="1">
      <c r="A117" s="4" t="s">
        <v>2</v>
      </c>
      <c r="B117" s="5" t="s">
        <v>1286</v>
      </c>
      <c r="C117" s="2">
        <v>0</v>
      </c>
      <c r="D117" s="2">
        <v>57.3</v>
      </c>
      <c r="E117" s="20">
        <v>0</v>
      </c>
      <c r="F117" s="6">
        <v>0</v>
      </c>
      <c r="G117" s="3" t="s">
        <v>1368</v>
      </c>
    </row>
    <row r="118" spans="1:7" ht="23.25" customHeight="1">
      <c r="A118" s="4" t="s">
        <v>2</v>
      </c>
      <c r="B118" s="5" t="s">
        <v>1286</v>
      </c>
      <c r="C118" s="2">
        <v>0</v>
      </c>
      <c r="D118" s="2">
        <v>0</v>
      </c>
      <c r="E118" s="20">
        <v>-27.64994</v>
      </c>
      <c r="F118" s="6">
        <v>0</v>
      </c>
      <c r="G118" s="3" t="s">
        <v>1369</v>
      </c>
    </row>
    <row r="119" spans="1:7" ht="15" customHeight="1">
      <c r="A119" s="4" t="s">
        <v>2</v>
      </c>
      <c r="B119" s="5" t="s">
        <v>1286</v>
      </c>
      <c r="C119" s="2">
        <v>92</v>
      </c>
      <c r="D119" s="2">
        <v>27</v>
      </c>
      <c r="E119" s="20">
        <v>0</v>
      </c>
      <c r="F119" s="6">
        <v>0</v>
      </c>
      <c r="G119" s="3" t="s">
        <v>1370</v>
      </c>
    </row>
    <row r="120" spans="1:7" ht="15" customHeight="1">
      <c r="A120" s="4" t="s">
        <v>2</v>
      </c>
      <c r="B120" s="5" t="s">
        <v>1286</v>
      </c>
      <c r="C120" s="2">
        <v>60</v>
      </c>
      <c r="D120" s="2">
        <v>60</v>
      </c>
      <c r="E120" s="20">
        <v>8.712</v>
      </c>
      <c r="F120" s="6">
        <v>0.1452</v>
      </c>
      <c r="G120" s="3" t="s">
        <v>1371</v>
      </c>
    </row>
    <row r="121" spans="1:7" ht="15" customHeight="1">
      <c r="A121" s="4" t="s">
        <v>2</v>
      </c>
      <c r="B121" s="5" t="s">
        <v>1286</v>
      </c>
      <c r="C121" s="2">
        <v>75</v>
      </c>
      <c r="D121" s="2">
        <v>75</v>
      </c>
      <c r="E121" s="20">
        <v>15.982</v>
      </c>
      <c r="F121" s="6">
        <v>0.21309</v>
      </c>
      <c r="G121" s="3" t="s">
        <v>1372</v>
      </c>
    </row>
    <row r="122" spans="1:7" ht="15" customHeight="1">
      <c r="A122" s="4" t="s">
        <v>2</v>
      </c>
      <c r="B122" s="5" t="s">
        <v>1286</v>
      </c>
      <c r="C122" s="2">
        <v>361</v>
      </c>
      <c r="D122" s="2">
        <v>361</v>
      </c>
      <c r="E122" s="20">
        <v>245.34565</v>
      </c>
      <c r="F122" s="6">
        <v>0.67963</v>
      </c>
      <c r="G122" s="3" t="s">
        <v>1373</v>
      </c>
    </row>
    <row r="123" spans="1:7" ht="15" customHeight="1">
      <c r="A123" s="4" t="s">
        <v>2</v>
      </c>
      <c r="B123" s="5" t="s">
        <v>1286</v>
      </c>
      <c r="C123" s="2">
        <v>80</v>
      </c>
      <c r="D123" s="2">
        <v>80</v>
      </c>
      <c r="E123" s="20">
        <v>50.337</v>
      </c>
      <c r="F123" s="6">
        <v>0.62921</v>
      </c>
      <c r="G123" s="3" t="s">
        <v>1374</v>
      </c>
    </row>
    <row r="124" spans="1:7" ht="15" customHeight="1">
      <c r="A124" s="4" t="s">
        <v>2</v>
      </c>
      <c r="B124" s="5" t="s">
        <v>1286</v>
      </c>
      <c r="C124" s="2">
        <v>68</v>
      </c>
      <c r="D124" s="2">
        <v>68</v>
      </c>
      <c r="E124" s="20">
        <v>0</v>
      </c>
      <c r="F124" s="6">
        <v>0</v>
      </c>
      <c r="G124" s="3" t="s">
        <v>1375</v>
      </c>
    </row>
    <row r="125" spans="1:7" ht="15" customHeight="1">
      <c r="A125" s="4" t="s">
        <v>2</v>
      </c>
      <c r="B125" s="5" t="s">
        <v>1286</v>
      </c>
      <c r="C125" s="2">
        <v>0</v>
      </c>
      <c r="D125" s="2">
        <v>100</v>
      </c>
      <c r="E125" s="20">
        <v>91.597</v>
      </c>
      <c r="F125" s="6">
        <v>0.91597</v>
      </c>
      <c r="G125" s="3" t="s">
        <v>1376</v>
      </c>
    </row>
    <row r="126" spans="1:7" ht="15" customHeight="1">
      <c r="A126" s="4" t="s">
        <v>2</v>
      </c>
      <c r="B126" s="5" t="s">
        <v>1286</v>
      </c>
      <c r="C126" s="2">
        <v>0</v>
      </c>
      <c r="D126" s="2">
        <v>135.5</v>
      </c>
      <c r="E126" s="20">
        <v>134.31</v>
      </c>
      <c r="F126" s="6">
        <v>0.99122</v>
      </c>
      <c r="G126" s="3" t="s">
        <v>1377</v>
      </c>
    </row>
    <row r="127" spans="1:7" ht="15" customHeight="1">
      <c r="A127" s="4" t="s">
        <v>2</v>
      </c>
      <c r="B127" s="5" t="s">
        <v>1286</v>
      </c>
      <c r="C127" s="2">
        <v>146</v>
      </c>
      <c r="D127" s="2">
        <v>246</v>
      </c>
      <c r="E127" s="20">
        <v>64.856</v>
      </c>
      <c r="F127" s="6">
        <v>0.26364</v>
      </c>
      <c r="G127" s="3" t="s">
        <v>1378</v>
      </c>
    </row>
    <row r="128" spans="1:7" ht="15" customHeight="1">
      <c r="A128" s="4" t="s">
        <v>2</v>
      </c>
      <c r="B128" s="5" t="s">
        <v>1286</v>
      </c>
      <c r="C128" s="2">
        <v>150</v>
      </c>
      <c r="D128" s="2">
        <v>181</v>
      </c>
      <c r="E128" s="20">
        <v>30.25</v>
      </c>
      <c r="F128" s="6">
        <v>0.16713</v>
      </c>
      <c r="G128" s="3" t="s">
        <v>1379</v>
      </c>
    </row>
    <row r="129" spans="1:7" ht="15" customHeight="1">
      <c r="A129" s="4" t="s">
        <v>2</v>
      </c>
      <c r="B129" s="5" t="s">
        <v>1286</v>
      </c>
      <c r="C129" s="2">
        <v>0</v>
      </c>
      <c r="D129" s="2">
        <v>465</v>
      </c>
      <c r="E129" s="20">
        <v>0</v>
      </c>
      <c r="F129" s="6">
        <v>0</v>
      </c>
      <c r="G129" s="3" t="s">
        <v>1380</v>
      </c>
    </row>
    <row r="130" spans="1:7" ht="15" customHeight="1">
      <c r="A130" s="4" t="s">
        <v>2</v>
      </c>
      <c r="B130" s="5" t="s">
        <v>1286</v>
      </c>
      <c r="C130" s="2">
        <v>122</v>
      </c>
      <c r="D130" s="2">
        <v>122</v>
      </c>
      <c r="E130" s="20">
        <v>94.683</v>
      </c>
      <c r="F130" s="6">
        <v>0.77609</v>
      </c>
      <c r="G130" s="3" t="s">
        <v>1381</v>
      </c>
    </row>
    <row r="131" spans="1:7" ht="15" customHeight="1">
      <c r="A131" s="4" t="s">
        <v>2</v>
      </c>
      <c r="B131" s="5" t="s">
        <v>1286</v>
      </c>
      <c r="C131" s="2">
        <v>60</v>
      </c>
      <c r="D131" s="2">
        <v>60</v>
      </c>
      <c r="E131" s="20">
        <v>46.60799</v>
      </c>
      <c r="F131" s="6">
        <v>0.7768</v>
      </c>
      <c r="G131" s="3" t="s">
        <v>1382</v>
      </c>
    </row>
    <row r="132" spans="1:7" ht="15" customHeight="1">
      <c r="A132" s="4" t="s">
        <v>2</v>
      </c>
      <c r="B132" s="5" t="s">
        <v>1286</v>
      </c>
      <c r="C132" s="2">
        <v>346</v>
      </c>
      <c r="D132" s="2">
        <v>346</v>
      </c>
      <c r="E132" s="20">
        <v>70.51275</v>
      </c>
      <c r="F132" s="6">
        <v>0.20379</v>
      </c>
      <c r="G132" s="3" t="s">
        <v>1383</v>
      </c>
    </row>
    <row r="133" spans="1:7" ht="15" customHeight="1">
      <c r="A133" s="4" t="s">
        <v>2</v>
      </c>
      <c r="B133" s="5" t="s">
        <v>1286</v>
      </c>
      <c r="C133" s="2">
        <v>950</v>
      </c>
      <c r="D133" s="2">
        <v>950</v>
      </c>
      <c r="E133" s="20">
        <v>0</v>
      </c>
      <c r="F133" s="6">
        <v>0</v>
      </c>
      <c r="G133" s="3" t="s">
        <v>1384</v>
      </c>
    </row>
    <row r="134" spans="1:7" ht="15" customHeight="1">
      <c r="A134" s="4" t="s">
        <v>2</v>
      </c>
      <c r="B134" s="5" t="s">
        <v>1286</v>
      </c>
      <c r="C134" s="2">
        <v>250</v>
      </c>
      <c r="D134" s="2">
        <v>250</v>
      </c>
      <c r="E134" s="20">
        <v>141.57</v>
      </c>
      <c r="F134" s="6">
        <v>0.56628</v>
      </c>
      <c r="G134" s="3" t="s">
        <v>1385</v>
      </c>
    </row>
    <row r="135" spans="1:7" ht="15" customHeight="1">
      <c r="A135" s="4" t="s">
        <v>2</v>
      </c>
      <c r="B135" s="5" t="s">
        <v>1286</v>
      </c>
      <c r="C135" s="2">
        <v>0</v>
      </c>
      <c r="D135" s="2">
        <v>180</v>
      </c>
      <c r="E135" s="20">
        <v>0</v>
      </c>
      <c r="F135" s="6">
        <v>0</v>
      </c>
      <c r="G135" s="3" t="s">
        <v>1386</v>
      </c>
    </row>
    <row r="136" spans="1:7" ht="15" customHeight="1">
      <c r="A136" s="4" t="s">
        <v>2</v>
      </c>
      <c r="B136" s="5" t="s">
        <v>1286</v>
      </c>
      <c r="C136" s="2">
        <v>400</v>
      </c>
      <c r="D136" s="2">
        <v>400</v>
      </c>
      <c r="E136" s="20">
        <v>0</v>
      </c>
      <c r="F136" s="6">
        <v>0</v>
      </c>
      <c r="G136" s="3" t="s">
        <v>1387</v>
      </c>
    </row>
    <row r="137" spans="1:7" ht="15" customHeight="1">
      <c r="A137" s="4" t="s">
        <v>2</v>
      </c>
      <c r="B137" s="5" t="s">
        <v>1286</v>
      </c>
      <c r="C137" s="2">
        <v>0</v>
      </c>
      <c r="D137" s="2">
        <v>62.3</v>
      </c>
      <c r="E137" s="20">
        <v>0</v>
      </c>
      <c r="F137" s="6">
        <v>0</v>
      </c>
      <c r="G137" s="3" t="s">
        <v>1388</v>
      </c>
    </row>
    <row r="138" spans="1:7" ht="15" customHeight="1">
      <c r="A138" s="4" t="s">
        <v>2</v>
      </c>
      <c r="B138" s="5" t="s">
        <v>1286</v>
      </c>
      <c r="C138" s="2">
        <v>152</v>
      </c>
      <c r="D138" s="2">
        <v>1171</v>
      </c>
      <c r="E138" s="20">
        <v>1170.129</v>
      </c>
      <c r="F138" s="6">
        <v>0.99926</v>
      </c>
      <c r="G138" s="3" t="s">
        <v>1389</v>
      </c>
    </row>
    <row r="139" spans="1:7" ht="15" customHeight="1">
      <c r="A139" s="4" t="s">
        <v>2</v>
      </c>
      <c r="B139" s="5" t="s">
        <v>1286</v>
      </c>
      <c r="C139" s="2">
        <v>2395</v>
      </c>
      <c r="D139" s="2">
        <v>2396</v>
      </c>
      <c r="E139" s="20">
        <v>2395.8</v>
      </c>
      <c r="F139" s="6">
        <v>0.99992</v>
      </c>
      <c r="G139" s="3" t="s">
        <v>1390</v>
      </c>
    </row>
    <row r="140" spans="1:7" ht="15" customHeight="1">
      <c r="A140" s="4" t="s">
        <v>2</v>
      </c>
      <c r="B140" s="5" t="s">
        <v>1286</v>
      </c>
      <c r="C140" s="2">
        <v>0</v>
      </c>
      <c r="D140" s="2">
        <v>150</v>
      </c>
      <c r="E140" s="20">
        <v>145.2</v>
      </c>
      <c r="F140" s="6">
        <v>0.968</v>
      </c>
      <c r="G140" s="3" t="s">
        <v>1391</v>
      </c>
    </row>
    <row r="141" spans="1:7" ht="15" customHeight="1">
      <c r="A141" s="4" t="s">
        <v>2</v>
      </c>
      <c r="B141" s="5" t="s">
        <v>1286</v>
      </c>
      <c r="C141" s="2">
        <v>0</v>
      </c>
      <c r="D141" s="2">
        <v>150</v>
      </c>
      <c r="E141" s="20">
        <v>145.2</v>
      </c>
      <c r="F141" s="6">
        <v>0.968</v>
      </c>
      <c r="G141" s="3" t="s">
        <v>1392</v>
      </c>
    </row>
    <row r="142" spans="1:7" ht="15" customHeight="1">
      <c r="A142" s="4" t="s">
        <v>2</v>
      </c>
      <c r="B142" s="5" t="s">
        <v>1286</v>
      </c>
      <c r="C142" s="2">
        <v>0</v>
      </c>
      <c r="D142" s="2">
        <v>144</v>
      </c>
      <c r="E142" s="20">
        <v>43.802</v>
      </c>
      <c r="F142" s="6">
        <v>0.30418</v>
      </c>
      <c r="G142" s="3" t="s">
        <v>1393</v>
      </c>
    </row>
    <row r="143" spans="1:7" ht="15" customHeight="1">
      <c r="A143" s="4" t="s">
        <v>2</v>
      </c>
      <c r="B143" s="5" t="s">
        <v>1286</v>
      </c>
      <c r="C143" s="2">
        <v>0</v>
      </c>
      <c r="D143" s="2">
        <v>135</v>
      </c>
      <c r="E143" s="20">
        <v>128.502</v>
      </c>
      <c r="F143" s="6">
        <v>0.95187</v>
      </c>
      <c r="G143" s="3" t="s">
        <v>1394</v>
      </c>
    </row>
    <row r="144" spans="1:7" ht="15" customHeight="1">
      <c r="A144" s="4" t="s">
        <v>2</v>
      </c>
      <c r="B144" s="5" t="s">
        <v>1286</v>
      </c>
      <c r="C144" s="2">
        <v>0</v>
      </c>
      <c r="D144" s="2">
        <v>405</v>
      </c>
      <c r="E144" s="20">
        <v>0</v>
      </c>
      <c r="F144" s="6">
        <v>0</v>
      </c>
      <c r="G144" s="3" t="s">
        <v>1395</v>
      </c>
    </row>
    <row r="145" spans="1:7" ht="15" customHeight="1">
      <c r="A145" s="4" t="s">
        <v>2</v>
      </c>
      <c r="B145" s="5" t="s">
        <v>1286</v>
      </c>
      <c r="C145" s="2">
        <v>0</v>
      </c>
      <c r="D145" s="2">
        <v>240</v>
      </c>
      <c r="E145" s="20">
        <v>0</v>
      </c>
      <c r="F145" s="6">
        <v>0</v>
      </c>
      <c r="G145" s="3" t="s">
        <v>1396</v>
      </c>
    </row>
    <row r="146" spans="1:7" ht="15" customHeight="1">
      <c r="A146" s="4" t="s">
        <v>2</v>
      </c>
      <c r="B146" s="5" t="s">
        <v>1286</v>
      </c>
      <c r="C146" s="2">
        <v>0</v>
      </c>
      <c r="D146" s="2">
        <v>280</v>
      </c>
      <c r="E146" s="20">
        <v>0</v>
      </c>
      <c r="F146" s="6">
        <v>0</v>
      </c>
      <c r="G146" s="3" t="s">
        <v>1752</v>
      </c>
    </row>
    <row r="147" spans="1:7" ht="15" customHeight="1">
      <c r="A147" s="4" t="s">
        <v>2</v>
      </c>
      <c r="B147" s="5" t="s">
        <v>1286</v>
      </c>
      <c r="C147" s="2">
        <v>0</v>
      </c>
      <c r="D147" s="2">
        <v>141</v>
      </c>
      <c r="E147" s="20">
        <v>0</v>
      </c>
      <c r="F147" s="6">
        <v>0</v>
      </c>
      <c r="G147" s="3" t="s">
        <v>1397</v>
      </c>
    </row>
    <row r="148" spans="1:7" ht="15" customHeight="1">
      <c r="A148" s="4" t="s">
        <v>2</v>
      </c>
      <c r="B148" s="5" t="s">
        <v>1286</v>
      </c>
      <c r="C148" s="2">
        <v>0</v>
      </c>
      <c r="D148" s="2">
        <v>100</v>
      </c>
      <c r="E148" s="20">
        <v>0</v>
      </c>
      <c r="F148" s="6">
        <v>0</v>
      </c>
      <c r="G148" s="3" t="s">
        <v>1398</v>
      </c>
    </row>
    <row r="149" spans="1:7" ht="15" customHeight="1">
      <c r="A149" s="180" t="s">
        <v>154</v>
      </c>
      <c r="B149" s="180"/>
      <c r="C149" s="180"/>
      <c r="D149" s="180"/>
      <c r="E149" s="180"/>
      <c r="F149" s="180"/>
      <c r="G149" s="180"/>
    </row>
    <row r="150" spans="1:7" ht="15" customHeight="1">
      <c r="A150" s="4" t="s">
        <v>2</v>
      </c>
      <c r="B150" s="5" t="s">
        <v>1286</v>
      </c>
      <c r="C150" s="2">
        <v>41</v>
      </c>
      <c r="D150" s="2">
        <v>32</v>
      </c>
      <c r="E150" s="20">
        <v>0</v>
      </c>
      <c r="F150" s="6">
        <v>0</v>
      </c>
      <c r="G150" s="3" t="s">
        <v>1399</v>
      </c>
    </row>
    <row r="151" spans="1:7" ht="15" customHeight="1">
      <c r="A151" s="180" t="s">
        <v>361</v>
      </c>
      <c r="B151" s="180"/>
      <c r="C151" s="180"/>
      <c r="D151" s="180"/>
      <c r="E151" s="180"/>
      <c r="F151" s="180"/>
      <c r="G151" s="180"/>
    </row>
    <row r="152" spans="1:7" ht="15" customHeight="1">
      <c r="A152" s="4" t="s">
        <v>2</v>
      </c>
      <c r="B152" s="5" t="s">
        <v>1286</v>
      </c>
      <c r="C152" s="2">
        <v>1290</v>
      </c>
      <c r="D152" s="2">
        <v>1490</v>
      </c>
      <c r="E152" s="20">
        <v>929.4857</v>
      </c>
      <c r="F152" s="6">
        <v>0.62382</v>
      </c>
      <c r="G152" s="3" t="s">
        <v>1400</v>
      </c>
    </row>
    <row r="153" spans="1:7" ht="24" customHeight="1">
      <c r="A153" s="4" t="s">
        <v>2</v>
      </c>
      <c r="B153" s="5" t="s">
        <v>1286</v>
      </c>
      <c r="C153" s="2">
        <v>0</v>
      </c>
      <c r="D153" s="2">
        <v>0</v>
      </c>
      <c r="E153" s="20">
        <v>-9.16</v>
      </c>
      <c r="F153" s="6">
        <v>0</v>
      </c>
      <c r="G153" s="3" t="s">
        <v>1401</v>
      </c>
    </row>
    <row r="154" spans="1:7" ht="15" customHeight="1">
      <c r="A154" s="180" t="s">
        <v>159</v>
      </c>
      <c r="B154" s="180"/>
      <c r="C154" s="180"/>
      <c r="D154" s="180"/>
      <c r="E154" s="180"/>
      <c r="F154" s="180"/>
      <c r="G154" s="180"/>
    </row>
    <row r="155" spans="1:7" ht="15" customHeight="1">
      <c r="A155" s="4" t="s">
        <v>2</v>
      </c>
      <c r="B155" s="5" t="s">
        <v>1286</v>
      </c>
      <c r="C155" s="2">
        <v>30</v>
      </c>
      <c r="D155" s="2">
        <v>30</v>
      </c>
      <c r="E155" s="20">
        <v>0</v>
      </c>
      <c r="F155" s="6">
        <v>0</v>
      </c>
      <c r="G155" s="3" t="s">
        <v>1402</v>
      </c>
    </row>
    <row r="156" spans="1:7" ht="15" customHeight="1">
      <c r="A156" s="180" t="s">
        <v>101</v>
      </c>
      <c r="B156" s="180"/>
      <c r="C156" s="180"/>
      <c r="D156" s="180"/>
      <c r="E156" s="180"/>
      <c r="F156" s="180"/>
      <c r="G156" s="180"/>
    </row>
    <row r="157" spans="1:7" ht="15" customHeight="1">
      <c r="A157" s="4" t="s">
        <v>2</v>
      </c>
      <c r="B157" s="5" t="s">
        <v>1286</v>
      </c>
      <c r="C157" s="2">
        <v>60</v>
      </c>
      <c r="D157" s="2">
        <v>60</v>
      </c>
      <c r="E157" s="20">
        <v>0</v>
      </c>
      <c r="F157" s="6">
        <v>0</v>
      </c>
      <c r="G157" s="3" t="s">
        <v>1403</v>
      </c>
    </row>
    <row r="158" spans="1:7" ht="15" customHeight="1">
      <c r="A158" s="4" t="s">
        <v>2</v>
      </c>
      <c r="B158" s="5" t="s">
        <v>1286</v>
      </c>
      <c r="C158" s="2">
        <v>150</v>
      </c>
      <c r="D158" s="2">
        <v>150</v>
      </c>
      <c r="E158" s="20">
        <v>0</v>
      </c>
      <c r="F158" s="6">
        <v>0</v>
      </c>
      <c r="G158" s="3" t="s">
        <v>1404</v>
      </c>
    </row>
    <row r="159" spans="1:7" ht="15" customHeight="1">
      <c r="A159" s="4" t="s">
        <v>2</v>
      </c>
      <c r="B159" s="5" t="s">
        <v>1286</v>
      </c>
      <c r="C159" s="2">
        <v>9</v>
      </c>
      <c r="D159" s="2">
        <v>9</v>
      </c>
      <c r="E159" s="20">
        <v>0</v>
      </c>
      <c r="F159" s="6">
        <v>0</v>
      </c>
      <c r="G159" s="3" t="s">
        <v>1405</v>
      </c>
    </row>
    <row r="160" spans="1:7" ht="15" customHeight="1">
      <c r="A160" s="4" t="s">
        <v>2</v>
      </c>
      <c r="B160" s="5" t="s">
        <v>1286</v>
      </c>
      <c r="C160" s="2">
        <v>92</v>
      </c>
      <c r="D160" s="2">
        <v>46</v>
      </c>
      <c r="E160" s="20">
        <v>45.738</v>
      </c>
      <c r="F160" s="6">
        <v>1</v>
      </c>
      <c r="G160" s="3" t="s">
        <v>1406</v>
      </c>
    </row>
    <row r="161" spans="1:7" ht="23.25" customHeight="1">
      <c r="A161" s="4" t="s">
        <v>2</v>
      </c>
      <c r="B161" s="5" t="s">
        <v>1286</v>
      </c>
      <c r="C161" s="2">
        <v>155</v>
      </c>
      <c r="D161" s="2">
        <v>155</v>
      </c>
      <c r="E161" s="20">
        <v>148.133</v>
      </c>
      <c r="F161" s="6">
        <v>0.9557</v>
      </c>
      <c r="G161" s="3" t="s">
        <v>1407</v>
      </c>
    </row>
    <row r="162" spans="1:7" ht="15" customHeight="1">
      <c r="A162" s="4" t="s">
        <v>2</v>
      </c>
      <c r="B162" s="5" t="s">
        <v>1286</v>
      </c>
      <c r="C162" s="2">
        <v>0</v>
      </c>
      <c r="D162" s="2">
        <v>167</v>
      </c>
      <c r="E162" s="20">
        <v>162.788</v>
      </c>
      <c r="F162" s="6">
        <v>0.97478</v>
      </c>
      <c r="G162" s="3" t="s">
        <v>1408</v>
      </c>
    </row>
    <row r="163" spans="1:7" ht="15" customHeight="1">
      <c r="A163" s="4" t="s">
        <v>2</v>
      </c>
      <c r="B163" s="5" t="s">
        <v>1286</v>
      </c>
      <c r="C163" s="2">
        <v>0</v>
      </c>
      <c r="D163" s="2">
        <v>80</v>
      </c>
      <c r="E163" s="20">
        <v>79.981</v>
      </c>
      <c r="F163" s="6">
        <v>1</v>
      </c>
      <c r="G163" s="3" t="s">
        <v>1409</v>
      </c>
    </row>
    <row r="164" spans="1:7" ht="15" customHeight="1">
      <c r="A164" s="180" t="s">
        <v>1132</v>
      </c>
      <c r="B164" s="180"/>
      <c r="C164" s="180"/>
      <c r="D164" s="180"/>
      <c r="E164" s="180"/>
      <c r="F164" s="180"/>
      <c r="G164" s="180"/>
    </row>
    <row r="165" spans="1:7" ht="15" customHeight="1">
      <c r="A165" s="4" t="s">
        <v>2</v>
      </c>
      <c r="B165" s="5" t="s">
        <v>1286</v>
      </c>
      <c r="C165" s="2">
        <v>532</v>
      </c>
      <c r="D165" s="2">
        <v>532</v>
      </c>
      <c r="E165" s="20">
        <v>78.65</v>
      </c>
      <c r="F165" s="6">
        <v>0.14784</v>
      </c>
      <c r="G165" s="3" t="s">
        <v>1410</v>
      </c>
    </row>
    <row r="166" spans="1:7" ht="15" customHeight="1">
      <c r="A166" s="180" t="s">
        <v>1097</v>
      </c>
      <c r="B166" s="180"/>
      <c r="C166" s="180"/>
      <c r="D166" s="180"/>
      <c r="E166" s="180"/>
      <c r="F166" s="180"/>
      <c r="G166" s="180"/>
    </row>
    <row r="167" spans="1:7" ht="15" customHeight="1">
      <c r="A167" s="4" t="s">
        <v>2</v>
      </c>
      <c r="B167" s="5" t="s">
        <v>1286</v>
      </c>
      <c r="C167" s="2">
        <v>0</v>
      </c>
      <c r="D167" s="2">
        <v>400</v>
      </c>
      <c r="E167" s="20">
        <v>164.549</v>
      </c>
      <c r="F167" s="6">
        <v>0.41137</v>
      </c>
      <c r="G167" s="3" t="s">
        <v>1411</v>
      </c>
    </row>
    <row r="168" spans="1:7" ht="15" customHeight="1">
      <c r="A168" s="180" t="s">
        <v>82</v>
      </c>
      <c r="B168" s="180"/>
      <c r="C168" s="180"/>
      <c r="D168" s="180"/>
      <c r="E168" s="180"/>
      <c r="F168" s="180"/>
      <c r="G168" s="180"/>
    </row>
    <row r="169" spans="1:7" ht="15" customHeight="1">
      <c r="A169" s="4" t="s">
        <v>2</v>
      </c>
      <c r="B169" s="5" t="s">
        <v>1286</v>
      </c>
      <c r="C169" s="2">
        <v>0</v>
      </c>
      <c r="D169" s="2">
        <v>400</v>
      </c>
      <c r="E169" s="20">
        <v>0</v>
      </c>
      <c r="F169" s="6">
        <v>0</v>
      </c>
      <c r="G169" s="3" t="s">
        <v>1412</v>
      </c>
    </row>
    <row r="170" spans="1:7" ht="15" customHeight="1">
      <c r="A170" s="4" t="s">
        <v>2</v>
      </c>
      <c r="B170" s="5" t="s">
        <v>1286</v>
      </c>
      <c r="C170" s="2">
        <v>0</v>
      </c>
      <c r="D170" s="2">
        <v>30</v>
      </c>
      <c r="E170" s="20">
        <v>0</v>
      </c>
      <c r="F170" s="6">
        <v>0</v>
      </c>
      <c r="G170" s="3" t="s">
        <v>1413</v>
      </c>
    </row>
    <row r="171" spans="1:7" ht="15" customHeight="1">
      <c r="A171" s="4" t="s">
        <v>2</v>
      </c>
      <c r="B171" s="5" t="s">
        <v>1286</v>
      </c>
      <c r="C171" s="2">
        <v>0</v>
      </c>
      <c r="D171" s="2">
        <v>30</v>
      </c>
      <c r="E171" s="20">
        <v>0</v>
      </c>
      <c r="F171" s="6">
        <v>0</v>
      </c>
      <c r="G171" s="3" t="s">
        <v>1414</v>
      </c>
    </row>
    <row r="172" spans="1:7" ht="15" customHeight="1">
      <c r="A172" s="4" t="s">
        <v>2</v>
      </c>
      <c r="B172" s="5" t="s">
        <v>1286</v>
      </c>
      <c r="C172" s="2">
        <v>0</v>
      </c>
      <c r="D172" s="2">
        <v>30</v>
      </c>
      <c r="E172" s="20">
        <v>0</v>
      </c>
      <c r="F172" s="6">
        <v>0</v>
      </c>
      <c r="G172" s="3" t="s">
        <v>1415</v>
      </c>
    </row>
    <row r="173" spans="1:7" ht="15" customHeight="1">
      <c r="A173" s="4" t="s">
        <v>2</v>
      </c>
      <c r="B173" s="5" t="s">
        <v>1286</v>
      </c>
      <c r="C173" s="2">
        <v>0</v>
      </c>
      <c r="D173" s="2">
        <v>30</v>
      </c>
      <c r="E173" s="20">
        <v>0</v>
      </c>
      <c r="F173" s="6">
        <v>0</v>
      </c>
      <c r="G173" s="3" t="s">
        <v>1416</v>
      </c>
    </row>
    <row r="174" spans="1:7" ht="15" customHeight="1">
      <c r="A174" s="4" t="s">
        <v>2</v>
      </c>
      <c r="B174" s="5" t="s">
        <v>1286</v>
      </c>
      <c r="C174" s="2">
        <v>0</v>
      </c>
      <c r="D174" s="2">
        <v>30</v>
      </c>
      <c r="E174" s="20">
        <v>0</v>
      </c>
      <c r="F174" s="6">
        <v>0</v>
      </c>
      <c r="G174" s="3" t="s">
        <v>1417</v>
      </c>
    </row>
    <row r="175" spans="1:7" ht="15" customHeight="1">
      <c r="A175" s="180" t="s">
        <v>85</v>
      </c>
      <c r="B175" s="180"/>
      <c r="C175" s="180"/>
      <c r="D175" s="180"/>
      <c r="E175" s="180"/>
      <c r="F175" s="180"/>
      <c r="G175" s="180"/>
    </row>
    <row r="176" spans="1:7" ht="15" customHeight="1">
      <c r="A176" s="4" t="s">
        <v>2</v>
      </c>
      <c r="B176" s="5" t="s">
        <v>1286</v>
      </c>
      <c r="C176" s="2">
        <v>0</v>
      </c>
      <c r="D176" s="2">
        <v>250</v>
      </c>
      <c r="E176" s="20">
        <v>191.88</v>
      </c>
      <c r="F176" s="6">
        <v>0.76752</v>
      </c>
      <c r="G176" s="3" t="s">
        <v>1418</v>
      </c>
    </row>
    <row r="177" spans="1:7" ht="15" customHeight="1">
      <c r="A177" s="4" t="s">
        <v>2</v>
      </c>
      <c r="B177" s="5" t="s">
        <v>1286</v>
      </c>
      <c r="C177" s="2">
        <v>0</v>
      </c>
      <c r="D177" s="2">
        <v>165</v>
      </c>
      <c r="E177" s="20">
        <v>164.923</v>
      </c>
      <c r="F177" s="6">
        <v>0.99953</v>
      </c>
      <c r="G177" s="3" t="s">
        <v>1419</v>
      </c>
    </row>
    <row r="178" spans="1:7" ht="15" customHeight="1">
      <c r="A178" s="4" t="s">
        <v>2</v>
      </c>
      <c r="B178" s="5" t="s">
        <v>1286</v>
      </c>
      <c r="C178" s="2">
        <v>0</v>
      </c>
      <c r="D178" s="2">
        <v>100</v>
      </c>
      <c r="E178" s="20">
        <v>64.614</v>
      </c>
      <c r="F178" s="6">
        <v>0.64614</v>
      </c>
      <c r="G178" s="3" t="s">
        <v>1420</v>
      </c>
    </row>
    <row r="179" spans="1:7" ht="15" customHeight="1">
      <c r="A179" s="180" t="s">
        <v>91</v>
      </c>
      <c r="B179" s="180"/>
      <c r="C179" s="180"/>
      <c r="D179" s="180"/>
      <c r="E179" s="180"/>
      <c r="F179" s="180"/>
      <c r="G179" s="180"/>
    </row>
    <row r="180" spans="1:7" ht="15" customHeight="1">
      <c r="A180" s="4" t="s">
        <v>2</v>
      </c>
      <c r="B180" s="5" t="s">
        <v>1286</v>
      </c>
      <c r="C180" s="2">
        <v>0</v>
      </c>
      <c r="D180" s="2">
        <v>50</v>
      </c>
      <c r="E180" s="20">
        <v>45</v>
      </c>
      <c r="F180" s="6">
        <v>0.9</v>
      </c>
      <c r="G180" s="3" t="s">
        <v>1421</v>
      </c>
    </row>
    <row r="181" spans="1:7" ht="15" customHeight="1">
      <c r="A181" s="180" t="s">
        <v>68</v>
      </c>
      <c r="B181" s="180"/>
      <c r="C181" s="180"/>
      <c r="D181" s="180"/>
      <c r="E181" s="180"/>
      <c r="F181" s="180"/>
      <c r="G181" s="180"/>
    </row>
    <row r="182" spans="1:7" ht="15" customHeight="1">
      <c r="A182" s="4" t="s">
        <v>2</v>
      </c>
      <c r="B182" s="5" t="s">
        <v>1286</v>
      </c>
      <c r="C182" s="2">
        <v>0</v>
      </c>
      <c r="D182" s="2">
        <v>52</v>
      </c>
      <c r="E182" s="20">
        <v>51.788</v>
      </c>
      <c r="F182" s="6">
        <v>0.99592</v>
      </c>
      <c r="G182" s="3" t="s">
        <v>1422</v>
      </c>
    </row>
    <row r="183" spans="1:7" ht="15" customHeight="1">
      <c r="A183" s="180" t="s">
        <v>362</v>
      </c>
      <c r="B183" s="180"/>
      <c r="C183" s="180"/>
      <c r="D183" s="180"/>
      <c r="E183" s="180"/>
      <c r="F183" s="180"/>
      <c r="G183" s="180"/>
    </row>
    <row r="184" spans="1:7" ht="15" customHeight="1">
      <c r="A184" s="4" t="s">
        <v>2</v>
      </c>
      <c r="B184" s="5" t="s">
        <v>1286</v>
      </c>
      <c r="C184" s="2">
        <v>0</v>
      </c>
      <c r="D184" s="2">
        <v>120</v>
      </c>
      <c r="E184" s="20">
        <v>119.79</v>
      </c>
      <c r="F184" s="6">
        <v>0.99825</v>
      </c>
      <c r="G184" s="3" t="s">
        <v>1423</v>
      </c>
    </row>
    <row r="185" spans="1:7" ht="15" customHeight="1">
      <c r="A185" s="180" t="s">
        <v>365</v>
      </c>
      <c r="B185" s="180"/>
      <c r="C185" s="180"/>
      <c r="D185" s="180"/>
      <c r="E185" s="180"/>
      <c r="F185" s="180"/>
      <c r="G185" s="180"/>
    </row>
    <row r="186" spans="1:7" ht="15" customHeight="1">
      <c r="A186" s="4" t="s">
        <v>2</v>
      </c>
      <c r="B186" s="5" t="s">
        <v>1286</v>
      </c>
      <c r="C186" s="2">
        <v>0</v>
      </c>
      <c r="D186" s="2">
        <v>650</v>
      </c>
      <c r="E186" s="20">
        <v>0</v>
      </c>
      <c r="F186" s="6">
        <v>0</v>
      </c>
      <c r="G186" s="3" t="s">
        <v>1424</v>
      </c>
    </row>
    <row r="187" spans="1:7" ht="15" customHeight="1">
      <c r="A187" s="180" t="s">
        <v>398</v>
      </c>
      <c r="B187" s="180"/>
      <c r="C187" s="180"/>
      <c r="D187" s="180"/>
      <c r="E187" s="180"/>
      <c r="F187" s="180"/>
      <c r="G187" s="180"/>
    </row>
    <row r="188" spans="1:7" ht="15" customHeight="1">
      <c r="A188" s="4" t="s">
        <v>2</v>
      </c>
      <c r="B188" s="5" t="s">
        <v>1286</v>
      </c>
      <c r="C188" s="2">
        <v>0</v>
      </c>
      <c r="D188" s="2">
        <v>128</v>
      </c>
      <c r="E188" s="20">
        <v>123</v>
      </c>
      <c r="F188" s="6">
        <v>0.96094</v>
      </c>
      <c r="G188" s="3" t="s">
        <v>1425</v>
      </c>
    </row>
    <row r="189" spans="1:7" ht="15" customHeight="1">
      <c r="A189" s="236" t="s">
        <v>1613</v>
      </c>
      <c r="B189" s="178"/>
      <c r="C189" s="8">
        <v>0</v>
      </c>
      <c r="D189" s="8">
        <v>34.12446</v>
      </c>
      <c r="E189" s="8">
        <v>34.00224</v>
      </c>
      <c r="F189" s="9">
        <v>0.99642</v>
      </c>
      <c r="G189" s="10" t="s">
        <v>2</v>
      </c>
    </row>
    <row r="190" spans="1:7" ht="30" customHeight="1">
      <c r="A190" s="178" t="s">
        <v>1426</v>
      </c>
      <c r="B190" s="178"/>
      <c r="C190" s="11">
        <v>10880</v>
      </c>
      <c r="D190" s="11">
        <v>19164.24046</v>
      </c>
      <c r="E190" s="11">
        <v>9489.97339</v>
      </c>
      <c r="F190" s="12">
        <v>0.49519</v>
      </c>
      <c r="G190" s="10" t="s">
        <v>2</v>
      </c>
    </row>
    <row r="191" spans="1:7" ht="18" customHeight="1">
      <c r="A191" s="237" t="s">
        <v>1614</v>
      </c>
      <c r="B191" s="237"/>
      <c r="C191" s="237"/>
      <c r="D191" s="237"/>
      <c r="E191" s="237"/>
      <c r="F191" s="237"/>
      <c r="G191" s="237"/>
    </row>
    <row r="192" spans="1:7" ht="15" customHeight="1">
      <c r="A192" s="179" t="s">
        <v>1285</v>
      </c>
      <c r="B192" s="179"/>
      <c r="C192" s="179"/>
      <c r="D192" s="179"/>
      <c r="E192" s="179"/>
      <c r="F192" s="179"/>
      <c r="G192" s="179"/>
    </row>
    <row r="193" spans="1:7" ht="15" customHeight="1">
      <c r="A193" s="180" t="s">
        <v>161</v>
      </c>
      <c r="B193" s="180"/>
      <c r="C193" s="180"/>
      <c r="D193" s="180"/>
      <c r="E193" s="180"/>
      <c r="F193" s="180"/>
      <c r="G193" s="180"/>
    </row>
    <row r="194" spans="1:7" ht="15" customHeight="1">
      <c r="A194" s="4" t="s">
        <v>2</v>
      </c>
      <c r="B194" s="5" t="s">
        <v>1427</v>
      </c>
      <c r="C194" s="2">
        <v>0</v>
      </c>
      <c r="D194" s="2">
        <v>5596.62763</v>
      </c>
      <c r="E194" s="20">
        <v>5596.62763</v>
      </c>
      <c r="F194" s="6">
        <v>1</v>
      </c>
      <c r="G194" s="3" t="s">
        <v>1428</v>
      </c>
    </row>
    <row r="195" spans="1:7" ht="15" customHeight="1">
      <c r="A195" s="180" t="s">
        <v>85</v>
      </c>
      <c r="B195" s="180"/>
      <c r="C195" s="180"/>
      <c r="D195" s="180"/>
      <c r="E195" s="180"/>
      <c r="F195" s="180"/>
      <c r="G195" s="180"/>
    </row>
    <row r="196" spans="1:7" ht="15" customHeight="1">
      <c r="A196" s="4" t="s">
        <v>2</v>
      </c>
      <c r="B196" s="5" t="s">
        <v>1427</v>
      </c>
      <c r="C196" s="2">
        <v>0</v>
      </c>
      <c r="D196" s="2">
        <v>107.5</v>
      </c>
      <c r="E196" s="20">
        <v>107.47002</v>
      </c>
      <c r="F196" s="6">
        <v>0.99972</v>
      </c>
      <c r="G196" s="3" t="s">
        <v>1430</v>
      </c>
    </row>
    <row r="197" spans="1:7" ht="15" customHeight="1">
      <c r="A197" s="4" t="s">
        <v>2</v>
      </c>
      <c r="B197" s="5" t="s">
        <v>1427</v>
      </c>
      <c r="C197" s="2">
        <v>0</v>
      </c>
      <c r="D197" s="2">
        <v>87.5</v>
      </c>
      <c r="E197" s="20">
        <v>87.12</v>
      </c>
      <c r="F197" s="6">
        <v>0.99566</v>
      </c>
      <c r="G197" s="3" t="s">
        <v>1431</v>
      </c>
    </row>
    <row r="198" spans="1:7" ht="15" customHeight="1">
      <c r="A198" s="180" t="s">
        <v>68</v>
      </c>
      <c r="B198" s="180"/>
      <c r="C198" s="180"/>
      <c r="D198" s="180"/>
      <c r="E198" s="180"/>
      <c r="F198" s="180"/>
      <c r="G198" s="180"/>
    </row>
    <row r="199" spans="1:7" ht="15" customHeight="1">
      <c r="A199" s="4" t="s">
        <v>2</v>
      </c>
      <c r="B199" s="5" t="s">
        <v>1427</v>
      </c>
      <c r="C199" s="2">
        <v>0</v>
      </c>
      <c r="D199" s="2">
        <v>41</v>
      </c>
      <c r="E199" s="20">
        <v>40.535</v>
      </c>
      <c r="F199" s="6">
        <v>1</v>
      </c>
      <c r="G199" s="3" t="s">
        <v>1432</v>
      </c>
    </row>
    <row r="200" spans="1:7" ht="15" customHeight="1">
      <c r="A200" s="4" t="s">
        <v>2</v>
      </c>
      <c r="B200" s="5" t="s">
        <v>1427</v>
      </c>
      <c r="C200" s="2">
        <v>0</v>
      </c>
      <c r="D200" s="2">
        <v>111.5</v>
      </c>
      <c r="E200" s="20">
        <v>111.09736</v>
      </c>
      <c r="F200" s="6">
        <v>0.99639</v>
      </c>
      <c r="G200" s="3" t="s">
        <v>1433</v>
      </c>
    </row>
    <row r="201" spans="1:7" ht="15" customHeight="1">
      <c r="A201" s="4" t="s">
        <v>2</v>
      </c>
      <c r="B201" s="5" t="s">
        <v>1427</v>
      </c>
      <c r="C201" s="2">
        <v>0</v>
      </c>
      <c r="D201" s="2">
        <v>305.677</v>
      </c>
      <c r="E201" s="20">
        <v>0</v>
      </c>
      <c r="F201" s="6">
        <v>0</v>
      </c>
      <c r="G201" s="3" t="s">
        <v>1434</v>
      </c>
    </row>
    <row r="202" spans="1:7" ht="15" customHeight="1">
      <c r="A202" s="180" t="s">
        <v>362</v>
      </c>
      <c r="B202" s="180"/>
      <c r="C202" s="180"/>
      <c r="D202" s="180"/>
      <c r="E202" s="180"/>
      <c r="F202" s="180"/>
      <c r="G202" s="180"/>
    </row>
    <row r="203" spans="1:7" ht="15" customHeight="1">
      <c r="A203" s="4" t="s">
        <v>2</v>
      </c>
      <c r="B203" s="5" t="s">
        <v>1427</v>
      </c>
      <c r="C203" s="2">
        <v>0</v>
      </c>
      <c r="D203" s="2">
        <v>120</v>
      </c>
      <c r="E203" s="20">
        <v>119.669</v>
      </c>
      <c r="F203" s="6">
        <v>1</v>
      </c>
      <c r="G203" s="3" t="s">
        <v>1435</v>
      </c>
    </row>
    <row r="204" spans="1:7" ht="15" customHeight="1">
      <c r="A204" s="180" t="s">
        <v>380</v>
      </c>
      <c r="B204" s="180"/>
      <c r="C204" s="180"/>
      <c r="D204" s="180"/>
      <c r="E204" s="180"/>
      <c r="F204" s="180"/>
      <c r="G204" s="180"/>
    </row>
    <row r="205" spans="1:7" ht="15" customHeight="1">
      <c r="A205" s="4" t="s">
        <v>2</v>
      </c>
      <c r="B205" s="5" t="s">
        <v>1436</v>
      </c>
      <c r="C205" s="2">
        <v>8885</v>
      </c>
      <c r="D205" s="2">
        <v>8885</v>
      </c>
      <c r="E205" s="20">
        <v>2114.03</v>
      </c>
      <c r="F205" s="6">
        <v>0.23793</v>
      </c>
      <c r="G205" s="3" t="s">
        <v>1437</v>
      </c>
    </row>
    <row r="206" spans="1:7" ht="15" customHeight="1">
      <c r="A206" s="180" t="s">
        <v>161</v>
      </c>
      <c r="B206" s="180"/>
      <c r="C206" s="180"/>
      <c r="D206" s="180"/>
      <c r="E206" s="180"/>
      <c r="F206" s="180"/>
      <c r="G206" s="180"/>
    </row>
    <row r="207" spans="1:7" ht="15" customHeight="1">
      <c r="A207" s="4" t="s">
        <v>2</v>
      </c>
      <c r="B207" s="5" t="s">
        <v>1427</v>
      </c>
      <c r="C207" s="2">
        <v>0</v>
      </c>
      <c r="D207" s="2">
        <v>15903.37237</v>
      </c>
      <c r="E207" s="20">
        <v>15843.90687</v>
      </c>
      <c r="F207" s="6">
        <v>0.99626</v>
      </c>
      <c r="G207" s="3" t="s">
        <v>1438</v>
      </c>
    </row>
    <row r="208" spans="1:7" ht="15" customHeight="1">
      <c r="A208" s="180" t="s">
        <v>365</v>
      </c>
      <c r="B208" s="180"/>
      <c r="C208" s="180"/>
      <c r="D208" s="180"/>
      <c r="E208" s="180"/>
      <c r="F208" s="180"/>
      <c r="G208" s="180"/>
    </row>
    <row r="209" spans="1:7" ht="15" customHeight="1">
      <c r="A209" s="4" t="s">
        <v>2</v>
      </c>
      <c r="B209" s="5" t="s">
        <v>1427</v>
      </c>
      <c r="C209" s="2">
        <v>0</v>
      </c>
      <c r="D209" s="2">
        <v>4906.5</v>
      </c>
      <c r="E209" s="20">
        <v>4906.29983</v>
      </c>
      <c r="F209" s="6">
        <v>0.99996</v>
      </c>
      <c r="G209" s="3" t="s">
        <v>1439</v>
      </c>
    </row>
    <row r="210" spans="1:7" ht="15" customHeight="1">
      <c r="A210" s="178" t="s">
        <v>1336</v>
      </c>
      <c r="B210" s="178"/>
      <c r="C210" s="8">
        <v>8885</v>
      </c>
      <c r="D210" s="8">
        <v>36064.677</v>
      </c>
      <c r="E210" s="8">
        <v>28926.75571</v>
      </c>
      <c r="F210" s="9">
        <v>0.80208</v>
      </c>
      <c r="G210" s="10" t="s">
        <v>2</v>
      </c>
    </row>
    <row r="211" spans="1:7" ht="15" customHeight="1">
      <c r="A211" s="179" t="s">
        <v>1440</v>
      </c>
      <c r="B211" s="179"/>
      <c r="C211" s="179"/>
      <c r="D211" s="179"/>
      <c r="E211" s="179"/>
      <c r="F211" s="179"/>
      <c r="G211" s="179"/>
    </row>
    <row r="212" spans="1:7" ht="15" customHeight="1">
      <c r="A212" s="180" t="s">
        <v>62</v>
      </c>
      <c r="B212" s="180"/>
      <c r="C212" s="180"/>
      <c r="D212" s="180"/>
      <c r="E212" s="180"/>
      <c r="F212" s="180"/>
      <c r="G212" s="180"/>
    </row>
    <row r="213" spans="1:7" ht="15" customHeight="1">
      <c r="A213" s="4" t="s">
        <v>2</v>
      </c>
      <c r="B213" s="5" t="s">
        <v>1427</v>
      </c>
      <c r="C213" s="2">
        <v>0</v>
      </c>
      <c r="D213" s="2">
        <v>59</v>
      </c>
      <c r="E213" s="20">
        <v>58.99</v>
      </c>
      <c r="F213" s="6">
        <v>1</v>
      </c>
      <c r="G213" s="3" t="s">
        <v>1441</v>
      </c>
    </row>
    <row r="214" spans="1:7" ht="15" customHeight="1">
      <c r="A214" s="180" t="s">
        <v>381</v>
      </c>
      <c r="B214" s="180"/>
      <c r="C214" s="180"/>
      <c r="D214" s="180"/>
      <c r="E214" s="180"/>
      <c r="F214" s="180"/>
      <c r="G214" s="180"/>
    </row>
    <row r="215" spans="1:7" ht="15" customHeight="1">
      <c r="A215" s="4" t="s">
        <v>2</v>
      </c>
      <c r="B215" s="5" t="s">
        <v>1442</v>
      </c>
      <c r="C215" s="2">
        <v>3850</v>
      </c>
      <c r="D215" s="2">
        <v>3850</v>
      </c>
      <c r="E215" s="20">
        <v>3850</v>
      </c>
      <c r="F215" s="6">
        <v>1</v>
      </c>
      <c r="G215" s="3" t="s">
        <v>1443</v>
      </c>
    </row>
    <row r="216" spans="1:7" ht="21" customHeight="1">
      <c r="A216" s="178" t="s">
        <v>1444</v>
      </c>
      <c r="B216" s="178"/>
      <c r="C216" s="8">
        <v>3850</v>
      </c>
      <c r="D216" s="8">
        <v>3909</v>
      </c>
      <c r="E216" s="8">
        <v>3908.99</v>
      </c>
      <c r="F216" s="9">
        <v>1</v>
      </c>
      <c r="G216" s="10" t="s">
        <v>2</v>
      </c>
    </row>
    <row r="217" spans="1:7" ht="15" customHeight="1">
      <c r="A217" s="179" t="s">
        <v>1445</v>
      </c>
      <c r="B217" s="179"/>
      <c r="C217" s="179"/>
      <c r="D217" s="179"/>
      <c r="E217" s="179"/>
      <c r="F217" s="179"/>
      <c r="G217" s="179"/>
    </row>
    <row r="218" spans="1:7" ht="15" customHeight="1">
      <c r="A218" s="180" t="s">
        <v>57</v>
      </c>
      <c r="B218" s="180"/>
      <c r="C218" s="180"/>
      <c r="D218" s="180"/>
      <c r="E218" s="180"/>
      <c r="F218" s="180"/>
      <c r="G218" s="180"/>
    </row>
    <row r="219" spans="1:7" ht="25.5" customHeight="1">
      <c r="A219" s="4" t="s">
        <v>2</v>
      </c>
      <c r="B219" s="5" t="s">
        <v>1446</v>
      </c>
      <c r="C219" s="2">
        <v>0</v>
      </c>
      <c r="D219" s="2">
        <v>6385.75167</v>
      </c>
      <c r="E219" s="20">
        <v>6385.75167</v>
      </c>
      <c r="F219" s="6">
        <v>1</v>
      </c>
      <c r="G219" s="3" t="s">
        <v>1447</v>
      </c>
    </row>
    <row r="220" spans="1:7" ht="27" customHeight="1">
      <c r="A220" s="4" t="s">
        <v>2</v>
      </c>
      <c r="B220" s="5" t="s">
        <v>1429</v>
      </c>
      <c r="C220" s="2">
        <v>0</v>
      </c>
      <c r="D220" s="2">
        <v>4485.46946</v>
      </c>
      <c r="E220" s="20">
        <v>4485.46946</v>
      </c>
      <c r="F220" s="6">
        <v>1</v>
      </c>
      <c r="G220" s="3" t="s">
        <v>1448</v>
      </c>
    </row>
    <row r="221" spans="1:7" ht="15" customHeight="1">
      <c r="A221" s="4" t="s">
        <v>2</v>
      </c>
      <c r="B221" s="5" t="s">
        <v>1429</v>
      </c>
      <c r="C221" s="2">
        <v>0</v>
      </c>
      <c r="D221" s="2">
        <v>202.48</v>
      </c>
      <c r="E221" s="20">
        <v>103.28</v>
      </c>
      <c r="F221" s="6">
        <v>0.51008</v>
      </c>
      <c r="G221" s="3" t="s">
        <v>1449</v>
      </c>
    </row>
    <row r="222" spans="1:7" ht="15" customHeight="1">
      <c r="A222" s="4" t="s">
        <v>2</v>
      </c>
      <c r="B222" s="5" t="s">
        <v>1446</v>
      </c>
      <c r="C222" s="2">
        <v>0</v>
      </c>
      <c r="D222" s="2">
        <v>800</v>
      </c>
      <c r="E222" s="20">
        <v>780.08696</v>
      </c>
      <c r="F222" s="6">
        <v>0.97511</v>
      </c>
      <c r="G222" s="3" t="s">
        <v>1450</v>
      </c>
    </row>
    <row r="223" spans="1:7" ht="15" customHeight="1">
      <c r="A223" s="4" t="s">
        <v>2</v>
      </c>
      <c r="B223" s="5" t="s">
        <v>1429</v>
      </c>
      <c r="C223" s="2">
        <v>42600</v>
      </c>
      <c r="D223" s="2">
        <v>21561.53054</v>
      </c>
      <c r="E223" s="20">
        <v>791.55344</v>
      </c>
      <c r="F223" s="6">
        <v>0.036711</v>
      </c>
      <c r="G223" s="3" t="s">
        <v>1451</v>
      </c>
    </row>
    <row r="224" spans="1:7" ht="21.75" customHeight="1">
      <c r="A224" s="4" t="s">
        <v>2</v>
      </c>
      <c r="B224" s="5" t="s">
        <v>1446</v>
      </c>
      <c r="C224" s="2">
        <v>0</v>
      </c>
      <c r="D224" s="2">
        <v>1127.24833</v>
      </c>
      <c r="E224" s="20">
        <v>1126.89735</v>
      </c>
      <c r="F224" s="6">
        <v>1</v>
      </c>
      <c r="G224" s="22" t="s">
        <v>1615</v>
      </c>
    </row>
    <row r="225" spans="1:7" ht="15" customHeight="1">
      <c r="A225" s="178" t="s">
        <v>1452</v>
      </c>
      <c r="B225" s="178"/>
      <c r="C225" s="8">
        <v>42600</v>
      </c>
      <c r="D225" s="8">
        <v>34562.48</v>
      </c>
      <c r="E225" s="8">
        <v>13673.03888</v>
      </c>
      <c r="F225" s="9">
        <v>0.3956</v>
      </c>
      <c r="G225" s="10" t="s">
        <v>2</v>
      </c>
    </row>
    <row r="226" spans="1:7" ht="15" customHeight="1">
      <c r="A226" s="179" t="s">
        <v>1453</v>
      </c>
      <c r="B226" s="179"/>
      <c r="C226" s="179"/>
      <c r="D226" s="179"/>
      <c r="E226" s="179"/>
      <c r="F226" s="179"/>
      <c r="G226" s="179"/>
    </row>
    <row r="227" spans="1:7" ht="15" customHeight="1">
      <c r="A227" s="180" t="s">
        <v>57</v>
      </c>
      <c r="B227" s="180"/>
      <c r="C227" s="180"/>
      <c r="D227" s="180"/>
      <c r="E227" s="180"/>
      <c r="F227" s="180"/>
      <c r="G227" s="180"/>
    </row>
    <row r="228" spans="1:7" ht="15" customHeight="1">
      <c r="A228" s="4" t="s">
        <v>2</v>
      </c>
      <c r="B228" s="5" t="s">
        <v>1427</v>
      </c>
      <c r="C228" s="2">
        <v>4800</v>
      </c>
      <c r="D228" s="2">
        <v>4800</v>
      </c>
      <c r="E228" s="20">
        <v>4455.2115</v>
      </c>
      <c r="F228" s="6">
        <v>0.92817</v>
      </c>
      <c r="G228" s="3" t="s">
        <v>1454</v>
      </c>
    </row>
    <row r="229" spans="1:7" ht="15" customHeight="1">
      <c r="A229" s="4" t="s">
        <v>2</v>
      </c>
      <c r="B229" s="5" t="s">
        <v>1427</v>
      </c>
      <c r="C229" s="2">
        <v>0</v>
      </c>
      <c r="D229" s="2">
        <v>400</v>
      </c>
      <c r="E229" s="20">
        <v>443</v>
      </c>
      <c r="F229" s="6">
        <v>1.1075</v>
      </c>
      <c r="G229" s="3" t="s">
        <v>1455</v>
      </c>
    </row>
    <row r="230" spans="1:7" ht="15" customHeight="1">
      <c r="A230" s="178" t="s">
        <v>1456</v>
      </c>
      <c r="B230" s="178"/>
      <c r="C230" s="8">
        <v>4800</v>
      </c>
      <c r="D230" s="8">
        <v>5200</v>
      </c>
      <c r="E230" s="8">
        <v>4898.2115</v>
      </c>
      <c r="F230" s="9">
        <v>0.94196</v>
      </c>
      <c r="G230" s="10" t="s">
        <v>2</v>
      </c>
    </row>
    <row r="231" spans="1:7" ht="15" customHeight="1">
      <c r="A231" s="179" t="s">
        <v>1457</v>
      </c>
      <c r="B231" s="179"/>
      <c r="C231" s="179"/>
      <c r="D231" s="179"/>
      <c r="E231" s="179"/>
      <c r="F231" s="179"/>
      <c r="G231" s="179"/>
    </row>
    <row r="232" spans="1:7" ht="15" customHeight="1">
      <c r="A232" s="180" t="s">
        <v>121</v>
      </c>
      <c r="B232" s="180"/>
      <c r="C232" s="180"/>
      <c r="D232" s="180"/>
      <c r="E232" s="180"/>
      <c r="F232" s="180"/>
      <c r="G232" s="180"/>
    </row>
    <row r="233" spans="1:7" ht="24" customHeight="1">
      <c r="A233" s="4" t="s">
        <v>2</v>
      </c>
      <c r="B233" s="5" t="s">
        <v>1427</v>
      </c>
      <c r="C233" s="2">
        <v>0</v>
      </c>
      <c r="D233" s="2">
        <v>546.135</v>
      </c>
      <c r="E233" s="20">
        <v>546.135</v>
      </c>
      <c r="F233" s="6">
        <v>1</v>
      </c>
      <c r="G233" s="3" t="s">
        <v>1458</v>
      </c>
    </row>
    <row r="234" spans="1:7" ht="16.5" customHeight="1">
      <c r="A234" s="4" t="s">
        <v>2</v>
      </c>
      <c r="B234" s="5" t="s">
        <v>1427</v>
      </c>
      <c r="C234" s="2">
        <v>0</v>
      </c>
      <c r="D234" s="2">
        <v>1263.779</v>
      </c>
      <c r="E234" s="20">
        <v>1259.4803</v>
      </c>
      <c r="F234" s="6">
        <v>0.9966</v>
      </c>
      <c r="G234" s="3" t="s">
        <v>1459</v>
      </c>
    </row>
    <row r="235" spans="1:7" ht="15" customHeight="1">
      <c r="A235" s="178" t="s">
        <v>1460</v>
      </c>
      <c r="B235" s="178"/>
      <c r="C235" s="8">
        <v>0</v>
      </c>
      <c r="D235" s="8">
        <v>1809.914</v>
      </c>
      <c r="E235" s="8">
        <v>1805.6153</v>
      </c>
      <c r="F235" s="9">
        <v>0.99762</v>
      </c>
      <c r="G235" s="10" t="s">
        <v>2</v>
      </c>
    </row>
    <row r="236" spans="1:7" ht="15" customHeight="1">
      <c r="A236" s="179" t="s">
        <v>1461</v>
      </c>
      <c r="B236" s="179"/>
      <c r="C236" s="179"/>
      <c r="D236" s="179"/>
      <c r="E236" s="179"/>
      <c r="F236" s="179"/>
      <c r="G236" s="179"/>
    </row>
    <row r="237" spans="1:7" ht="15" customHeight="1">
      <c r="A237" s="180" t="s">
        <v>380</v>
      </c>
      <c r="B237" s="180"/>
      <c r="C237" s="180"/>
      <c r="D237" s="180"/>
      <c r="E237" s="180"/>
      <c r="F237" s="180"/>
      <c r="G237" s="180"/>
    </row>
    <row r="238" spans="1:7" ht="15" customHeight="1">
      <c r="A238" s="4" t="s">
        <v>2</v>
      </c>
      <c r="B238" s="5" t="s">
        <v>1436</v>
      </c>
      <c r="C238" s="2">
        <v>3250</v>
      </c>
      <c r="D238" s="2">
        <v>2550</v>
      </c>
      <c r="E238" s="20">
        <v>1726.78</v>
      </c>
      <c r="F238" s="6">
        <v>0.67717</v>
      </c>
      <c r="G238" s="3" t="s">
        <v>1462</v>
      </c>
    </row>
    <row r="239" spans="1:7" ht="25.5" customHeight="1">
      <c r="A239" s="4" t="s">
        <v>2</v>
      </c>
      <c r="B239" s="5" t="s">
        <v>1286</v>
      </c>
      <c r="C239" s="2">
        <v>4750</v>
      </c>
      <c r="D239" s="2">
        <v>4750</v>
      </c>
      <c r="E239" s="20">
        <v>4744.551</v>
      </c>
      <c r="F239" s="6">
        <v>0.99885</v>
      </c>
      <c r="G239" s="3" t="s">
        <v>1463</v>
      </c>
    </row>
    <row r="240" spans="1:7" ht="15" customHeight="1">
      <c r="A240" s="178" t="s">
        <v>1464</v>
      </c>
      <c r="B240" s="178"/>
      <c r="C240" s="8">
        <v>8000</v>
      </c>
      <c r="D240" s="8">
        <v>7300</v>
      </c>
      <c r="E240" s="8">
        <v>6471.331</v>
      </c>
      <c r="F240" s="9">
        <v>0.88648</v>
      </c>
      <c r="G240" s="10" t="s">
        <v>2</v>
      </c>
    </row>
    <row r="241" spans="1:7" ht="15" customHeight="1">
      <c r="A241" s="179" t="s">
        <v>1465</v>
      </c>
      <c r="B241" s="179"/>
      <c r="C241" s="179"/>
      <c r="D241" s="179"/>
      <c r="E241" s="179"/>
      <c r="F241" s="179"/>
      <c r="G241" s="179"/>
    </row>
    <row r="242" spans="1:7" ht="15" customHeight="1">
      <c r="A242" s="180" t="s">
        <v>399</v>
      </c>
      <c r="B242" s="180"/>
      <c r="C242" s="180"/>
      <c r="D242" s="180"/>
      <c r="E242" s="180"/>
      <c r="F242" s="180"/>
      <c r="G242" s="180"/>
    </row>
    <row r="243" spans="1:7" ht="15" customHeight="1">
      <c r="A243" s="4" t="s">
        <v>2</v>
      </c>
      <c r="B243" s="5" t="s">
        <v>1427</v>
      </c>
      <c r="C243" s="2">
        <v>0</v>
      </c>
      <c r="D243" s="2">
        <v>125</v>
      </c>
      <c r="E243" s="20">
        <v>125</v>
      </c>
      <c r="F243" s="6">
        <v>1</v>
      </c>
      <c r="G243" s="3" t="s">
        <v>1467</v>
      </c>
    </row>
    <row r="244" spans="1:7" ht="15" customHeight="1">
      <c r="A244" s="178" t="s">
        <v>1468</v>
      </c>
      <c r="B244" s="178"/>
      <c r="C244" s="8">
        <v>0</v>
      </c>
      <c r="D244" s="8">
        <v>125</v>
      </c>
      <c r="E244" s="8">
        <v>125</v>
      </c>
      <c r="F244" s="9">
        <v>1</v>
      </c>
      <c r="G244" s="10" t="s">
        <v>2</v>
      </c>
    </row>
    <row r="245" spans="1:7" ht="15" customHeight="1">
      <c r="A245" s="179" t="s">
        <v>1469</v>
      </c>
      <c r="B245" s="179"/>
      <c r="C245" s="179"/>
      <c r="D245" s="179"/>
      <c r="E245" s="179"/>
      <c r="F245" s="179"/>
      <c r="G245" s="179"/>
    </row>
    <row r="246" spans="1:7" ht="15" customHeight="1">
      <c r="A246" s="180" t="s">
        <v>85</v>
      </c>
      <c r="B246" s="180"/>
      <c r="C246" s="180"/>
      <c r="D246" s="180"/>
      <c r="E246" s="180"/>
      <c r="F246" s="180"/>
      <c r="G246" s="180"/>
    </row>
    <row r="247" spans="1:7" ht="24" customHeight="1">
      <c r="A247" s="4" t="s">
        <v>2</v>
      </c>
      <c r="B247" s="5" t="s">
        <v>1427</v>
      </c>
      <c r="C247" s="2">
        <v>0</v>
      </c>
      <c r="D247" s="2">
        <v>365.299</v>
      </c>
      <c r="E247" s="20">
        <v>365.299</v>
      </c>
      <c r="F247" s="6">
        <v>1</v>
      </c>
      <c r="G247" s="3" t="s">
        <v>1470</v>
      </c>
    </row>
    <row r="248" spans="1:7" ht="15" customHeight="1">
      <c r="A248" s="178" t="s">
        <v>1471</v>
      </c>
      <c r="B248" s="178"/>
      <c r="C248" s="8">
        <v>0</v>
      </c>
      <c r="D248" s="8">
        <v>365.299</v>
      </c>
      <c r="E248" s="8">
        <v>365.299</v>
      </c>
      <c r="F248" s="9">
        <v>1</v>
      </c>
      <c r="G248" s="10" t="s">
        <v>2</v>
      </c>
    </row>
    <row r="249" spans="1:7" ht="30" customHeight="1">
      <c r="A249" s="178" t="s">
        <v>1472</v>
      </c>
      <c r="B249" s="178"/>
      <c r="C249" s="11">
        <v>68135</v>
      </c>
      <c r="D249" s="11">
        <v>89336.37</v>
      </c>
      <c r="E249" s="11">
        <v>60174.24139</v>
      </c>
      <c r="F249" s="12">
        <v>0.67357</v>
      </c>
      <c r="G249" s="10" t="s">
        <v>2</v>
      </c>
    </row>
    <row r="250" spans="1:7" ht="18" customHeight="1">
      <c r="A250" s="237" t="s">
        <v>1616</v>
      </c>
      <c r="B250" s="237"/>
      <c r="C250" s="237"/>
      <c r="D250" s="237"/>
      <c r="E250" s="237"/>
      <c r="F250" s="237"/>
      <c r="G250" s="237"/>
    </row>
    <row r="251" spans="1:7" ht="15" customHeight="1">
      <c r="A251" s="180" t="s">
        <v>369</v>
      </c>
      <c r="B251" s="180"/>
      <c r="C251" s="180"/>
      <c r="D251" s="180"/>
      <c r="E251" s="180"/>
      <c r="F251" s="180"/>
      <c r="G251" s="180"/>
    </row>
    <row r="252" spans="1:7" ht="27.75" customHeight="1">
      <c r="A252" s="4" t="s">
        <v>2</v>
      </c>
      <c r="B252" s="5" t="s">
        <v>1466</v>
      </c>
      <c r="C252" s="2">
        <v>150</v>
      </c>
      <c r="D252" s="2">
        <v>0</v>
      </c>
      <c r="E252" s="20">
        <v>0</v>
      </c>
      <c r="F252" s="6">
        <v>0</v>
      </c>
      <c r="G252" s="3" t="s">
        <v>1473</v>
      </c>
    </row>
    <row r="253" spans="1:7" ht="27" customHeight="1">
      <c r="A253" s="4" t="s">
        <v>2</v>
      </c>
      <c r="B253" s="5" t="s">
        <v>1466</v>
      </c>
      <c r="C253" s="2">
        <v>100</v>
      </c>
      <c r="D253" s="2">
        <v>150.04</v>
      </c>
      <c r="E253" s="20">
        <v>60.016</v>
      </c>
      <c r="F253" s="6">
        <v>0.4</v>
      </c>
      <c r="G253" s="3" t="s">
        <v>1474</v>
      </c>
    </row>
    <row r="254" spans="1:7" ht="54" customHeight="1">
      <c r="A254" s="4" t="s">
        <v>2</v>
      </c>
      <c r="B254" s="5" t="s">
        <v>1466</v>
      </c>
      <c r="C254" s="2">
        <v>150</v>
      </c>
      <c r="D254" s="2">
        <v>220</v>
      </c>
      <c r="E254" s="20">
        <v>219.615</v>
      </c>
      <c r="F254" s="6">
        <v>1</v>
      </c>
      <c r="G254" s="3" t="s">
        <v>1475</v>
      </c>
    </row>
    <row r="255" spans="1:7" ht="30" customHeight="1">
      <c r="A255" s="4" t="s">
        <v>2</v>
      </c>
      <c r="B255" s="5" t="s">
        <v>1466</v>
      </c>
      <c r="C255" s="2">
        <v>1650</v>
      </c>
      <c r="D255" s="2">
        <v>1432.2</v>
      </c>
      <c r="E255" s="20">
        <v>880.3355</v>
      </c>
      <c r="F255" s="6">
        <v>0.61467</v>
      </c>
      <c r="G255" s="3" t="s">
        <v>1476</v>
      </c>
    </row>
    <row r="256" spans="1:7" ht="27.75" customHeight="1">
      <c r="A256" s="4" t="s">
        <v>2</v>
      </c>
      <c r="B256" s="5" t="s">
        <v>1466</v>
      </c>
      <c r="C256" s="2">
        <v>1600</v>
      </c>
      <c r="D256" s="2">
        <v>1600</v>
      </c>
      <c r="E256" s="20">
        <v>1530.108</v>
      </c>
      <c r="F256" s="6">
        <v>0.95632</v>
      </c>
      <c r="G256" s="3" t="s">
        <v>1477</v>
      </c>
    </row>
    <row r="257" spans="1:7" ht="27" customHeight="1">
      <c r="A257" s="4" t="s">
        <v>2</v>
      </c>
      <c r="B257" s="5" t="s">
        <v>1466</v>
      </c>
      <c r="C257" s="2">
        <v>2500</v>
      </c>
      <c r="D257" s="2">
        <v>2258</v>
      </c>
      <c r="E257" s="20">
        <v>0</v>
      </c>
      <c r="F257" s="6">
        <v>0</v>
      </c>
      <c r="G257" s="3" t="s">
        <v>1478</v>
      </c>
    </row>
    <row r="258" spans="1:7" ht="25.5" customHeight="1">
      <c r="A258" s="4" t="s">
        <v>2</v>
      </c>
      <c r="B258" s="5" t="s">
        <v>1466</v>
      </c>
      <c r="C258" s="2">
        <v>100</v>
      </c>
      <c r="D258" s="2">
        <v>100</v>
      </c>
      <c r="E258" s="20">
        <v>0</v>
      </c>
      <c r="F258" s="6">
        <v>0</v>
      </c>
      <c r="G258" s="3" t="s">
        <v>1479</v>
      </c>
    </row>
    <row r="259" spans="1:7" ht="27" customHeight="1">
      <c r="A259" s="4" t="s">
        <v>2</v>
      </c>
      <c r="B259" s="5" t="s">
        <v>1466</v>
      </c>
      <c r="C259" s="2">
        <v>0</v>
      </c>
      <c r="D259" s="2">
        <v>217.8</v>
      </c>
      <c r="E259" s="20">
        <v>0</v>
      </c>
      <c r="F259" s="6">
        <v>0</v>
      </c>
      <c r="G259" s="3" t="s">
        <v>1480</v>
      </c>
    </row>
    <row r="260" spans="1:7" ht="30" customHeight="1">
      <c r="A260" s="178" t="s">
        <v>1481</v>
      </c>
      <c r="B260" s="178"/>
      <c r="C260" s="11">
        <v>6250</v>
      </c>
      <c r="D260" s="11">
        <v>5978.04</v>
      </c>
      <c r="E260" s="11">
        <v>2690.0745</v>
      </c>
      <c r="F260" s="12">
        <v>0.44999</v>
      </c>
      <c r="G260" s="10" t="s">
        <v>2</v>
      </c>
    </row>
    <row r="261" spans="1:7" ht="18" customHeight="1">
      <c r="A261" s="237" t="s">
        <v>1617</v>
      </c>
      <c r="B261" s="237"/>
      <c r="C261" s="237"/>
      <c r="D261" s="237"/>
      <c r="E261" s="237"/>
      <c r="F261" s="237"/>
      <c r="G261" s="237"/>
    </row>
    <row r="262" spans="1:7" ht="15" customHeight="1">
      <c r="A262" s="179" t="s">
        <v>1285</v>
      </c>
      <c r="B262" s="179"/>
      <c r="C262" s="179"/>
      <c r="D262" s="179"/>
      <c r="E262" s="179"/>
      <c r="F262" s="179"/>
      <c r="G262" s="179"/>
    </row>
    <row r="263" spans="1:7" ht="15" customHeight="1">
      <c r="A263" s="180" t="s">
        <v>358</v>
      </c>
      <c r="B263" s="180"/>
      <c r="C263" s="180"/>
      <c r="D263" s="180"/>
      <c r="E263" s="180"/>
      <c r="F263" s="180"/>
      <c r="G263" s="180"/>
    </row>
    <row r="264" spans="1:7" ht="15" customHeight="1">
      <c r="A264" s="4" t="s">
        <v>2</v>
      </c>
      <c r="B264" s="5" t="s">
        <v>1482</v>
      </c>
      <c r="C264" s="2">
        <v>500</v>
      </c>
      <c r="D264" s="2">
        <v>500</v>
      </c>
      <c r="E264" s="20">
        <v>0</v>
      </c>
      <c r="F264" s="6">
        <v>0</v>
      </c>
      <c r="G264" s="3" t="s">
        <v>1483</v>
      </c>
    </row>
    <row r="265" spans="1:7" ht="15" customHeight="1">
      <c r="A265" s="178" t="s">
        <v>1336</v>
      </c>
      <c r="B265" s="178"/>
      <c r="C265" s="8">
        <v>500</v>
      </c>
      <c r="D265" s="8">
        <v>500</v>
      </c>
      <c r="E265" s="8">
        <v>0</v>
      </c>
      <c r="F265" s="9">
        <v>0</v>
      </c>
      <c r="G265" s="10" t="s">
        <v>2</v>
      </c>
    </row>
    <row r="266" spans="1:7" ht="15" customHeight="1">
      <c r="A266" s="179" t="s">
        <v>1484</v>
      </c>
      <c r="B266" s="179"/>
      <c r="C266" s="179"/>
      <c r="D266" s="179"/>
      <c r="E266" s="179"/>
      <c r="F266" s="179"/>
      <c r="G266" s="179"/>
    </row>
    <row r="267" spans="1:7" ht="15" customHeight="1">
      <c r="A267" s="180" t="s">
        <v>62</v>
      </c>
      <c r="B267" s="180"/>
      <c r="C267" s="180"/>
      <c r="D267" s="180"/>
      <c r="E267" s="180"/>
      <c r="F267" s="180"/>
      <c r="G267" s="180"/>
    </row>
    <row r="268" spans="1:7" ht="26.25" customHeight="1">
      <c r="A268" s="4" t="s">
        <v>2</v>
      </c>
      <c r="B268" s="5" t="s">
        <v>1485</v>
      </c>
      <c r="C268" s="2">
        <v>0</v>
      </c>
      <c r="D268" s="2">
        <v>60</v>
      </c>
      <c r="E268" s="20">
        <v>60</v>
      </c>
      <c r="F268" s="6">
        <v>1</v>
      </c>
      <c r="G268" s="3" t="s">
        <v>1486</v>
      </c>
    </row>
    <row r="269" spans="1:7" ht="15" customHeight="1">
      <c r="A269" s="180" t="s">
        <v>65</v>
      </c>
      <c r="B269" s="180"/>
      <c r="C269" s="180"/>
      <c r="D269" s="180"/>
      <c r="E269" s="180"/>
      <c r="F269" s="180"/>
      <c r="G269" s="180"/>
    </row>
    <row r="270" spans="1:7" ht="24.75" customHeight="1">
      <c r="A270" s="4" t="s">
        <v>2</v>
      </c>
      <c r="B270" s="5" t="s">
        <v>1487</v>
      </c>
      <c r="C270" s="2">
        <v>0</v>
      </c>
      <c r="D270" s="2">
        <v>1000</v>
      </c>
      <c r="E270" s="20">
        <v>1000</v>
      </c>
      <c r="F270" s="6">
        <v>1</v>
      </c>
      <c r="G270" s="3" t="s">
        <v>1488</v>
      </c>
    </row>
    <row r="271" spans="1:7" ht="15" customHeight="1">
      <c r="A271" s="180" t="s">
        <v>381</v>
      </c>
      <c r="B271" s="180"/>
      <c r="C271" s="180"/>
      <c r="D271" s="180"/>
      <c r="E271" s="180"/>
      <c r="F271" s="180"/>
      <c r="G271" s="180"/>
    </row>
    <row r="272" spans="1:7" ht="15" customHeight="1">
      <c r="A272" s="4" t="s">
        <v>2</v>
      </c>
      <c r="B272" s="5" t="s">
        <v>1487</v>
      </c>
      <c r="C272" s="2">
        <v>4500</v>
      </c>
      <c r="D272" s="2">
        <v>4500</v>
      </c>
      <c r="E272" s="20">
        <v>4500</v>
      </c>
      <c r="F272" s="6">
        <v>1</v>
      </c>
      <c r="G272" s="3" t="s">
        <v>1489</v>
      </c>
    </row>
    <row r="273" spans="1:7" ht="15" customHeight="1">
      <c r="A273" s="4" t="s">
        <v>2</v>
      </c>
      <c r="B273" s="5" t="s">
        <v>1487</v>
      </c>
      <c r="C273" s="2">
        <v>0</v>
      </c>
      <c r="D273" s="2">
        <v>250</v>
      </c>
      <c r="E273" s="20">
        <v>250</v>
      </c>
      <c r="F273" s="6">
        <v>1</v>
      </c>
      <c r="G273" s="3" t="s">
        <v>1490</v>
      </c>
    </row>
    <row r="274" spans="1:7" ht="15" customHeight="1">
      <c r="A274" s="178" t="s">
        <v>1491</v>
      </c>
      <c r="B274" s="178"/>
      <c r="C274" s="8">
        <v>4500</v>
      </c>
      <c r="D274" s="8">
        <v>5810</v>
      </c>
      <c r="E274" s="8">
        <v>5810</v>
      </c>
      <c r="F274" s="9">
        <v>1</v>
      </c>
      <c r="G274" s="10" t="s">
        <v>2</v>
      </c>
    </row>
    <row r="275" spans="1:7" ht="15" customHeight="1">
      <c r="A275" s="179" t="s">
        <v>1492</v>
      </c>
      <c r="B275" s="179"/>
      <c r="C275" s="179"/>
      <c r="D275" s="179"/>
      <c r="E275" s="179"/>
      <c r="F275" s="179"/>
      <c r="G275" s="179"/>
    </row>
    <row r="276" spans="1:7" ht="15" customHeight="1">
      <c r="A276" s="180" t="s">
        <v>85</v>
      </c>
      <c r="B276" s="180"/>
      <c r="C276" s="180"/>
      <c r="D276" s="180"/>
      <c r="E276" s="180"/>
      <c r="F276" s="180"/>
      <c r="G276" s="180"/>
    </row>
    <row r="277" spans="1:7" ht="26.25" customHeight="1">
      <c r="A277" s="4" t="s">
        <v>2</v>
      </c>
      <c r="B277" s="23" t="s">
        <v>1618</v>
      </c>
      <c r="C277" s="2">
        <v>0</v>
      </c>
      <c r="D277" s="2">
        <v>6670.25713</v>
      </c>
      <c r="E277" s="20">
        <v>6670.25713</v>
      </c>
      <c r="F277" s="6">
        <v>1</v>
      </c>
      <c r="G277" s="3" t="s">
        <v>1494</v>
      </c>
    </row>
    <row r="278" spans="1:7" ht="15" customHeight="1">
      <c r="A278" s="180" t="s">
        <v>82</v>
      </c>
      <c r="B278" s="180"/>
      <c r="C278" s="180"/>
      <c r="D278" s="180"/>
      <c r="E278" s="180"/>
      <c r="F278" s="180"/>
      <c r="G278" s="180"/>
    </row>
    <row r="279" spans="1:7" ht="18" customHeight="1">
      <c r="A279" s="4" t="s">
        <v>2</v>
      </c>
      <c r="B279" s="23" t="s">
        <v>1618</v>
      </c>
      <c r="C279" s="2">
        <v>0</v>
      </c>
      <c r="D279" s="2">
        <v>250</v>
      </c>
      <c r="E279" s="20">
        <v>250</v>
      </c>
      <c r="F279" s="6">
        <v>1</v>
      </c>
      <c r="G279" s="3" t="s">
        <v>1495</v>
      </c>
    </row>
    <row r="280" spans="1:7" ht="18" customHeight="1">
      <c r="A280" s="4" t="s">
        <v>2</v>
      </c>
      <c r="B280" s="23" t="s">
        <v>1618</v>
      </c>
      <c r="C280" s="2">
        <v>0</v>
      </c>
      <c r="D280" s="2">
        <v>1375</v>
      </c>
      <c r="E280" s="20">
        <v>1375</v>
      </c>
      <c r="F280" s="6">
        <v>1</v>
      </c>
      <c r="G280" s="3" t="s">
        <v>1496</v>
      </c>
    </row>
    <row r="281" spans="1:7" ht="15" customHeight="1">
      <c r="A281" s="180" t="s">
        <v>85</v>
      </c>
      <c r="B281" s="180"/>
      <c r="C281" s="180"/>
      <c r="D281" s="180"/>
      <c r="E281" s="180"/>
      <c r="F281" s="180"/>
      <c r="G281" s="180"/>
    </row>
    <row r="282" spans="1:7" ht="18" customHeight="1">
      <c r="A282" s="4" t="s">
        <v>2</v>
      </c>
      <c r="B282" s="23" t="s">
        <v>1618</v>
      </c>
      <c r="C282" s="2">
        <v>0</v>
      </c>
      <c r="D282" s="2">
        <v>300</v>
      </c>
      <c r="E282" s="20">
        <v>300</v>
      </c>
      <c r="F282" s="6">
        <v>1</v>
      </c>
      <c r="G282" s="3" t="s">
        <v>1497</v>
      </c>
    </row>
    <row r="283" spans="1:7" ht="18" customHeight="1">
      <c r="A283" s="4" t="s">
        <v>2</v>
      </c>
      <c r="B283" s="23" t="s">
        <v>1618</v>
      </c>
      <c r="C283" s="2">
        <v>0</v>
      </c>
      <c r="D283" s="2">
        <v>188.3</v>
      </c>
      <c r="E283" s="20">
        <v>188.3</v>
      </c>
      <c r="F283" s="6">
        <v>1</v>
      </c>
      <c r="G283" s="3" t="s">
        <v>1498</v>
      </c>
    </row>
    <row r="284" spans="1:7" ht="18" customHeight="1">
      <c r="A284" s="4" t="s">
        <v>2</v>
      </c>
      <c r="B284" s="23" t="s">
        <v>1618</v>
      </c>
      <c r="C284" s="2">
        <v>0</v>
      </c>
      <c r="D284" s="2">
        <v>150</v>
      </c>
      <c r="E284" s="20">
        <v>150</v>
      </c>
      <c r="F284" s="6">
        <v>1</v>
      </c>
      <c r="G284" s="3" t="s">
        <v>1499</v>
      </c>
    </row>
    <row r="285" spans="1:7" ht="18" customHeight="1">
      <c r="A285" s="4" t="s">
        <v>2</v>
      </c>
      <c r="B285" s="23" t="s">
        <v>1618</v>
      </c>
      <c r="C285" s="2">
        <v>0</v>
      </c>
      <c r="D285" s="2">
        <v>150</v>
      </c>
      <c r="E285" s="20">
        <v>150</v>
      </c>
      <c r="F285" s="6">
        <v>1</v>
      </c>
      <c r="G285" s="3" t="s">
        <v>1500</v>
      </c>
    </row>
    <row r="286" spans="1:7" ht="18" customHeight="1">
      <c r="A286" s="4" t="s">
        <v>2</v>
      </c>
      <c r="B286" s="23" t="s">
        <v>1618</v>
      </c>
      <c r="C286" s="2">
        <v>8369</v>
      </c>
      <c r="D286" s="2">
        <v>1298.74287</v>
      </c>
      <c r="E286" s="20">
        <v>1298.74287</v>
      </c>
      <c r="F286" s="6">
        <v>1</v>
      </c>
      <c r="G286" s="3" t="s">
        <v>1501</v>
      </c>
    </row>
    <row r="287" spans="1:7" ht="18" customHeight="1">
      <c r="A287" s="4" t="s">
        <v>2</v>
      </c>
      <c r="B287" s="23" t="s">
        <v>1618</v>
      </c>
      <c r="C287" s="2">
        <v>0</v>
      </c>
      <c r="D287" s="2">
        <v>400</v>
      </c>
      <c r="E287" s="20">
        <v>400</v>
      </c>
      <c r="F287" s="6">
        <v>1</v>
      </c>
      <c r="G287" s="3" t="s">
        <v>1502</v>
      </c>
    </row>
    <row r="288" spans="1:7" ht="18" customHeight="1">
      <c r="A288" s="4" t="s">
        <v>2</v>
      </c>
      <c r="B288" s="23" t="s">
        <v>1618</v>
      </c>
      <c r="C288" s="2">
        <v>1500</v>
      </c>
      <c r="D288" s="2">
        <v>1000</v>
      </c>
      <c r="E288" s="20">
        <v>1000</v>
      </c>
      <c r="F288" s="6">
        <v>1</v>
      </c>
      <c r="G288" s="3" t="s">
        <v>1503</v>
      </c>
    </row>
    <row r="289" spans="1:7" ht="18" customHeight="1">
      <c r="A289" s="4" t="s">
        <v>2</v>
      </c>
      <c r="B289" s="23" t="s">
        <v>1618</v>
      </c>
      <c r="C289" s="2">
        <v>0</v>
      </c>
      <c r="D289" s="2">
        <v>170</v>
      </c>
      <c r="E289" s="20">
        <v>170</v>
      </c>
      <c r="F289" s="6">
        <v>1</v>
      </c>
      <c r="G289" s="3" t="s">
        <v>1504</v>
      </c>
    </row>
    <row r="290" spans="1:7" ht="18" customHeight="1">
      <c r="A290" s="4" t="s">
        <v>2</v>
      </c>
      <c r="B290" s="23" t="s">
        <v>1618</v>
      </c>
      <c r="C290" s="2">
        <v>0</v>
      </c>
      <c r="D290" s="2">
        <v>264.743</v>
      </c>
      <c r="E290" s="20">
        <v>264.743</v>
      </c>
      <c r="F290" s="6">
        <v>1</v>
      </c>
      <c r="G290" s="3" t="s">
        <v>1505</v>
      </c>
    </row>
    <row r="291" spans="1:7" ht="18" customHeight="1">
      <c r="A291" s="4" t="s">
        <v>2</v>
      </c>
      <c r="B291" s="23" t="s">
        <v>1618</v>
      </c>
      <c r="C291" s="2">
        <v>0</v>
      </c>
      <c r="D291" s="2">
        <v>538.794</v>
      </c>
      <c r="E291" s="20">
        <v>538.794</v>
      </c>
      <c r="F291" s="6">
        <v>1</v>
      </c>
      <c r="G291" s="3" t="s">
        <v>1506</v>
      </c>
    </row>
    <row r="292" spans="1:7" ht="18" customHeight="1">
      <c r="A292" s="4" t="s">
        <v>2</v>
      </c>
      <c r="B292" s="23" t="s">
        <v>1618</v>
      </c>
      <c r="C292" s="2">
        <v>0</v>
      </c>
      <c r="D292" s="2">
        <v>33</v>
      </c>
      <c r="E292" s="20">
        <v>33</v>
      </c>
      <c r="F292" s="6">
        <v>1</v>
      </c>
      <c r="G292" s="3" t="s">
        <v>1507</v>
      </c>
    </row>
    <row r="293" spans="1:7" ht="15" customHeight="1">
      <c r="A293" s="180" t="s">
        <v>68</v>
      </c>
      <c r="B293" s="180"/>
      <c r="C293" s="180"/>
      <c r="D293" s="180"/>
      <c r="E293" s="180"/>
      <c r="F293" s="180"/>
      <c r="G293" s="180"/>
    </row>
    <row r="294" spans="1:7" ht="18" customHeight="1">
      <c r="A294" s="4" t="s">
        <v>2</v>
      </c>
      <c r="B294" s="23" t="s">
        <v>1618</v>
      </c>
      <c r="C294" s="2">
        <v>3154</v>
      </c>
      <c r="D294" s="2">
        <v>0</v>
      </c>
      <c r="E294" s="20">
        <v>0</v>
      </c>
      <c r="F294" s="6">
        <v>0</v>
      </c>
      <c r="G294" s="3" t="s">
        <v>1508</v>
      </c>
    </row>
    <row r="295" spans="1:7" ht="15" customHeight="1">
      <c r="A295" s="178" t="s">
        <v>1509</v>
      </c>
      <c r="B295" s="178"/>
      <c r="C295" s="8">
        <v>13023</v>
      </c>
      <c r="D295" s="8">
        <v>12788.837</v>
      </c>
      <c r="E295" s="8">
        <v>12788.837</v>
      </c>
      <c r="F295" s="9">
        <v>1</v>
      </c>
      <c r="G295" s="10" t="s">
        <v>2</v>
      </c>
    </row>
    <row r="296" spans="1:7" ht="15" customHeight="1">
      <c r="A296" s="179" t="s">
        <v>1465</v>
      </c>
      <c r="B296" s="179"/>
      <c r="C296" s="179"/>
      <c r="D296" s="179"/>
      <c r="E296" s="179"/>
      <c r="F296" s="179"/>
      <c r="G296" s="179"/>
    </row>
    <row r="297" spans="1:7" ht="15" customHeight="1">
      <c r="A297" s="180" t="s">
        <v>1059</v>
      </c>
      <c r="B297" s="180"/>
      <c r="C297" s="180"/>
      <c r="D297" s="180"/>
      <c r="E297" s="180"/>
      <c r="F297" s="180"/>
      <c r="G297" s="180"/>
    </row>
    <row r="298" spans="1:7" ht="15" customHeight="1">
      <c r="A298" s="4" t="s">
        <v>2</v>
      </c>
      <c r="B298" s="5" t="s">
        <v>1482</v>
      </c>
      <c r="C298" s="2">
        <v>0</v>
      </c>
      <c r="D298" s="2">
        <v>850</v>
      </c>
      <c r="E298" s="20">
        <v>850</v>
      </c>
      <c r="F298" s="6">
        <v>1</v>
      </c>
      <c r="G298" s="3" t="s">
        <v>1510</v>
      </c>
    </row>
    <row r="299" spans="1:7" ht="15" customHeight="1">
      <c r="A299" s="178" t="s">
        <v>1468</v>
      </c>
      <c r="B299" s="178"/>
      <c r="C299" s="8">
        <v>0</v>
      </c>
      <c r="D299" s="8">
        <v>850</v>
      </c>
      <c r="E299" s="8">
        <v>850</v>
      </c>
      <c r="F299" s="9">
        <v>1</v>
      </c>
      <c r="G299" s="10" t="s">
        <v>2</v>
      </c>
    </row>
    <row r="300" spans="1:7" ht="15" customHeight="1">
      <c r="A300" s="179" t="s">
        <v>1511</v>
      </c>
      <c r="B300" s="179"/>
      <c r="C300" s="179"/>
      <c r="D300" s="179"/>
      <c r="E300" s="179"/>
      <c r="F300" s="179"/>
      <c r="G300" s="179"/>
    </row>
    <row r="301" spans="1:7" ht="15" customHeight="1">
      <c r="A301" s="180" t="s">
        <v>93</v>
      </c>
      <c r="B301" s="180"/>
      <c r="C301" s="180"/>
      <c r="D301" s="180"/>
      <c r="E301" s="180"/>
      <c r="F301" s="180"/>
      <c r="G301" s="180"/>
    </row>
    <row r="302" spans="1:7" ht="23.25" customHeight="1">
      <c r="A302" s="4" t="s">
        <v>2</v>
      </c>
      <c r="B302" s="5" t="s">
        <v>1493</v>
      </c>
      <c r="C302" s="2">
        <v>500</v>
      </c>
      <c r="D302" s="2">
        <v>500</v>
      </c>
      <c r="E302" s="20">
        <v>500</v>
      </c>
      <c r="F302" s="6">
        <v>1</v>
      </c>
      <c r="G302" s="3" t="s">
        <v>1512</v>
      </c>
    </row>
    <row r="303" spans="1:7" ht="15" customHeight="1">
      <c r="A303" s="178" t="s">
        <v>1513</v>
      </c>
      <c r="B303" s="178"/>
      <c r="C303" s="8">
        <v>500</v>
      </c>
      <c r="D303" s="8">
        <v>500</v>
      </c>
      <c r="E303" s="8">
        <v>500</v>
      </c>
      <c r="F303" s="9">
        <v>1</v>
      </c>
      <c r="G303" s="10" t="s">
        <v>2</v>
      </c>
    </row>
    <row r="304" spans="1:7" ht="30" customHeight="1">
      <c r="A304" s="178" t="s">
        <v>1514</v>
      </c>
      <c r="B304" s="178"/>
      <c r="C304" s="11">
        <v>18523</v>
      </c>
      <c r="D304" s="11">
        <v>20448.837</v>
      </c>
      <c r="E304" s="11">
        <v>19948.837</v>
      </c>
      <c r="F304" s="12">
        <v>0.97555</v>
      </c>
      <c r="G304" s="10" t="s">
        <v>2</v>
      </c>
    </row>
    <row r="305" spans="1:7" ht="18" customHeight="1">
      <c r="A305" s="237" t="s">
        <v>1619</v>
      </c>
      <c r="B305" s="237"/>
      <c r="C305" s="237"/>
      <c r="D305" s="237"/>
      <c r="E305" s="237"/>
      <c r="F305" s="237"/>
      <c r="G305" s="237"/>
    </row>
    <row r="306" spans="1:7" ht="15" customHeight="1">
      <c r="A306" s="180" t="s">
        <v>358</v>
      </c>
      <c r="B306" s="180"/>
      <c r="C306" s="180"/>
      <c r="D306" s="180"/>
      <c r="E306" s="180"/>
      <c r="F306" s="180"/>
      <c r="G306" s="180"/>
    </row>
    <row r="307" spans="1:7" ht="15" customHeight="1">
      <c r="A307" s="4" t="s">
        <v>2</v>
      </c>
      <c r="B307" s="5" t="s">
        <v>1286</v>
      </c>
      <c r="C307" s="2">
        <v>4940</v>
      </c>
      <c r="D307" s="2">
        <v>743.5</v>
      </c>
      <c r="E307" s="20">
        <v>743.32929</v>
      </c>
      <c r="F307" s="6">
        <v>0.99977</v>
      </c>
      <c r="G307" s="3" t="s">
        <v>1515</v>
      </c>
    </row>
    <row r="308" spans="1:7" ht="15" customHeight="1">
      <c r="A308" s="180" t="s">
        <v>159</v>
      </c>
      <c r="B308" s="180"/>
      <c r="C308" s="180"/>
      <c r="D308" s="180"/>
      <c r="E308" s="180"/>
      <c r="F308" s="180"/>
      <c r="G308" s="180"/>
    </row>
    <row r="309" spans="1:7" ht="15" customHeight="1">
      <c r="A309" s="4" t="s">
        <v>2</v>
      </c>
      <c r="B309" s="5" t="s">
        <v>1286</v>
      </c>
      <c r="C309" s="2">
        <v>1078</v>
      </c>
      <c r="D309" s="2">
        <v>1078</v>
      </c>
      <c r="E309" s="20">
        <v>699.38</v>
      </c>
      <c r="F309" s="6">
        <v>0.64878</v>
      </c>
      <c r="G309" s="3" t="s">
        <v>1516</v>
      </c>
    </row>
    <row r="310" spans="1:7" ht="15" customHeight="1">
      <c r="A310" s="4" t="s">
        <v>2</v>
      </c>
      <c r="B310" s="5" t="s">
        <v>1286</v>
      </c>
      <c r="C310" s="2">
        <v>666</v>
      </c>
      <c r="D310" s="2">
        <v>900</v>
      </c>
      <c r="E310" s="20">
        <v>830.08499</v>
      </c>
      <c r="F310" s="6">
        <v>0.92232</v>
      </c>
      <c r="G310" s="3" t="s">
        <v>1517</v>
      </c>
    </row>
    <row r="311" spans="1:7" ht="15" customHeight="1">
      <c r="A311" s="180" t="s">
        <v>101</v>
      </c>
      <c r="B311" s="180"/>
      <c r="C311" s="180"/>
      <c r="D311" s="180"/>
      <c r="E311" s="180"/>
      <c r="F311" s="180"/>
      <c r="G311" s="180"/>
    </row>
    <row r="312" spans="1:7" ht="15" customHeight="1">
      <c r="A312" s="4" t="s">
        <v>2</v>
      </c>
      <c r="B312" s="5" t="s">
        <v>1286</v>
      </c>
      <c r="C312" s="2">
        <v>515</v>
      </c>
      <c r="D312" s="2">
        <v>152</v>
      </c>
      <c r="E312" s="20">
        <v>0</v>
      </c>
      <c r="F312" s="6">
        <v>0</v>
      </c>
      <c r="G312" s="3" t="s">
        <v>1518</v>
      </c>
    </row>
    <row r="313" spans="1:7" ht="15" customHeight="1">
      <c r="A313" s="4" t="s">
        <v>2</v>
      </c>
      <c r="B313" s="5" t="s">
        <v>1286</v>
      </c>
      <c r="C313" s="2">
        <v>13581</v>
      </c>
      <c r="D313" s="2">
        <v>11737</v>
      </c>
      <c r="E313" s="20">
        <v>7444.04286</v>
      </c>
      <c r="F313" s="6">
        <v>0.63424</v>
      </c>
      <c r="G313" s="3" t="s">
        <v>1519</v>
      </c>
    </row>
    <row r="314" spans="1:7" ht="15" customHeight="1">
      <c r="A314" s="4" t="s">
        <v>2</v>
      </c>
      <c r="B314" s="5" t="s">
        <v>1286</v>
      </c>
      <c r="C314" s="2">
        <v>3800</v>
      </c>
      <c r="D314" s="2">
        <v>4310</v>
      </c>
      <c r="E314" s="20">
        <v>4310.2283</v>
      </c>
      <c r="F314" s="6">
        <v>1</v>
      </c>
      <c r="G314" s="3" t="s">
        <v>1520</v>
      </c>
    </row>
    <row r="315" spans="1:7" ht="15" customHeight="1">
      <c r="A315" s="4" t="s">
        <v>2</v>
      </c>
      <c r="B315" s="5" t="s">
        <v>1286</v>
      </c>
      <c r="C315" s="2">
        <v>4800</v>
      </c>
      <c r="D315" s="2">
        <v>6263</v>
      </c>
      <c r="E315" s="20">
        <v>6214.2919</v>
      </c>
      <c r="F315" s="6">
        <v>0.99222</v>
      </c>
      <c r="G315" s="3" t="s">
        <v>1521</v>
      </c>
    </row>
    <row r="316" spans="1:7" ht="15" customHeight="1">
      <c r="A316" s="4" t="s">
        <v>2</v>
      </c>
      <c r="B316" s="5" t="s">
        <v>1286</v>
      </c>
      <c r="C316" s="2">
        <v>300</v>
      </c>
      <c r="D316" s="2">
        <v>300</v>
      </c>
      <c r="E316" s="20">
        <v>241.907</v>
      </c>
      <c r="F316" s="6">
        <v>0.80636</v>
      </c>
      <c r="G316" s="3" t="s">
        <v>1522</v>
      </c>
    </row>
    <row r="317" spans="1:7" ht="18" customHeight="1">
      <c r="A317" s="4" t="s">
        <v>2</v>
      </c>
      <c r="B317" s="5" t="s">
        <v>1286</v>
      </c>
      <c r="C317" s="2">
        <v>3800</v>
      </c>
      <c r="D317" s="2">
        <v>4730</v>
      </c>
      <c r="E317" s="20">
        <v>4715.36381</v>
      </c>
      <c r="F317" s="6">
        <v>0.99691</v>
      </c>
      <c r="G317" s="3" t="s">
        <v>1523</v>
      </c>
    </row>
    <row r="318" spans="1:7" ht="38.25" customHeight="1">
      <c r="A318" s="236" t="s">
        <v>1524</v>
      </c>
      <c r="B318" s="178"/>
      <c r="C318" s="11">
        <v>33480</v>
      </c>
      <c r="D318" s="11">
        <v>30213.5</v>
      </c>
      <c r="E318" s="11">
        <v>25198.62815</v>
      </c>
      <c r="F318" s="12">
        <v>0.83402</v>
      </c>
      <c r="G318" s="10" t="s">
        <v>2</v>
      </c>
    </row>
    <row r="319" spans="1:7" ht="18" customHeight="1">
      <c r="A319" s="195"/>
      <c r="B319" s="195"/>
      <c r="C319" s="1"/>
      <c r="D319" s="1"/>
      <c r="E319" s="1"/>
      <c r="F319" s="1"/>
      <c r="G319" s="1"/>
    </row>
    <row r="320" spans="1:7" ht="18" customHeight="1">
      <c r="A320" s="33"/>
      <c r="B320" s="33"/>
      <c r="C320" s="1"/>
      <c r="D320" s="1"/>
      <c r="E320" s="1"/>
      <c r="F320" s="1"/>
      <c r="G320" s="1"/>
    </row>
    <row r="321" spans="1:7" ht="18" customHeight="1">
      <c r="A321" s="33"/>
      <c r="B321" s="33"/>
      <c r="C321" s="1"/>
      <c r="D321" s="1"/>
      <c r="E321" s="1"/>
      <c r="F321" s="1"/>
      <c r="G321" s="1"/>
    </row>
    <row r="322" spans="1:7" ht="18" customHeight="1">
      <c r="A322" s="33"/>
      <c r="B322" s="33"/>
      <c r="C322" s="1"/>
      <c r="D322" s="1"/>
      <c r="E322" s="1"/>
      <c r="F322" s="1"/>
      <c r="G322" s="1"/>
    </row>
    <row r="323" spans="1:7" ht="18" customHeight="1">
      <c r="A323" s="240" t="s">
        <v>1620</v>
      </c>
      <c r="B323" s="240"/>
      <c r="C323" s="240"/>
      <c r="D323" s="240"/>
      <c r="E323" s="240"/>
      <c r="F323" s="240"/>
      <c r="G323" s="240"/>
    </row>
    <row r="324" spans="1:7" ht="15" customHeight="1">
      <c r="A324" s="180" t="s">
        <v>399</v>
      </c>
      <c r="B324" s="180"/>
      <c r="C324" s="180"/>
      <c r="D324" s="180"/>
      <c r="E324" s="180"/>
      <c r="F324" s="180"/>
      <c r="G324" s="180"/>
    </row>
    <row r="325" spans="1:7" ht="15" customHeight="1">
      <c r="A325" s="4" t="s">
        <v>2</v>
      </c>
      <c r="B325" s="5" t="s">
        <v>1286</v>
      </c>
      <c r="C325" s="2">
        <v>300</v>
      </c>
      <c r="D325" s="2">
        <v>679.25115</v>
      </c>
      <c r="E325" s="20">
        <v>679.25115</v>
      </c>
      <c r="F325" s="6">
        <v>1</v>
      </c>
      <c r="G325" s="3" t="s">
        <v>1525</v>
      </c>
    </row>
    <row r="326" spans="1:7" ht="30" customHeight="1">
      <c r="A326" s="178" t="s">
        <v>1526</v>
      </c>
      <c r="B326" s="178"/>
      <c r="C326" s="11">
        <v>300</v>
      </c>
      <c r="D326" s="11">
        <v>679.25115</v>
      </c>
      <c r="E326" s="11">
        <v>679.25115</v>
      </c>
      <c r="F326" s="12">
        <v>1</v>
      </c>
      <c r="G326" s="10" t="s">
        <v>2</v>
      </c>
    </row>
    <row r="327" spans="1:7" s="67" customFormat="1" ht="18.75" customHeight="1">
      <c r="A327" s="68"/>
      <c r="B327" s="68"/>
      <c r="C327" s="69"/>
      <c r="D327" s="69"/>
      <c r="E327" s="69"/>
      <c r="F327" s="70"/>
      <c r="G327" s="71"/>
    </row>
    <row r="328" spans="1:7" ht="18" customHeight="1">
      <c r="A328" s="238" t="s">
        <v>1551</v>
      </c>
      <c r="B328" s="238"/>
      <c r="C328" s="1"/>
      <c r="D328" s="1"/>
      <c r="E328" s="1"/>
      <c r="F328" s="1"/>
      <c r="G328" s="1"/>
    </row>
    <row r="329" spans="1:7" ht="15" customHeight="1">
      <c r="A329" s="239" t="s">
        <v>1527</v>
      </c>
      <c r="B329" s="239"/>
      <c r="C329" s="8">
        <v>280662</v>
      </c>
      <c r="D329" s="8">
        <v>328017.61242</v>
      </c>
      <c r="E329" s="8">
        <v>264036.51372</v>
      </c>
      <c r="F329" s="9">
        <v>0.80495</v>
      </c>
      <c r="G329" s="174" t="s">
        <v>1753</v>
      </c>
    </row>
    <row r="330" spans="1:7" ht="15" customHeight="1">
      <c r="A330" s="232" t="s">
        <v>4</v>
      </c>
      <c r="B330" s="232"/>
      <c r="C330" s="2">
        <v>143094</v>
      </c>
      <c r="D330" s="2">
        <v>162197.37381</v>
      </c>
      <c r="E330" s="20">
        <v>145855.50814</v>
      </c>
      <c r="F330" s="6">
        <v>0.89925</v>
      </c>
      <c r="G330" s="7"/>
    </row>
    <row r="331" spans="1:7" ht="15" customHeight="1">
      <c r="A331" s="232" t="s">
        <v>5</v>
      </c>
      <c r="B331" s="232"/>
      <c r="C331" s="2">
        <v>10880</v>
      </c>
      <c r="D331" s="2">
        <v>19164.24046</v>
      </c>
      <c r="E331" s="20">
        <v>9489.97339</v>
      </c>
      <c r="F331" s="6">
        <v>0.49519</v>
      </c>
      <c r="G331" s="7"/>
    </row>
    <row r="332" spans="1:7" ht="15" customHeight="1">
      <c r="A332" s="232" t="s">
        <v>6</v>
      </c>
      <c r="B332" s="232"/>
      <c r="C332" s="2">
        <v>68135</v>
      </c>
      <c r="D332" s="2">
        <v>89336.37</v>
      </c>
      <c r="E332" s="20">
        <v>60174.24139</v>
      </c>
      <c r="F332" s="6">
        <v>0.67357</v>
      </c>
      <c r="G332" s="7"/>
    </row>
    <row r="333" spans="1:7" ht="15" customHeight="1">
      <c r="A333" s="232" t="s">
        <v>7</v>
      </c>
      <c r="B333" s="232"/>
      <c r="C333" s="2">
        <v>6250</v>
      </c>
      <c r="D333" s="2">
        <v>5978.04</v>
      </c>
      <c r="E333" s="20">
        <v>2690.0745</v>
      </c>
      <c r="F333" s="6">
        <v>0.44999</v>
      </c>
      <c r="G333" s="7"/>
    </row>
    <row r="334" spans="1:7" ht="15" customHeight="1">
      <c r="A334" s="232" t="s">
        <v>8</v>
      </c>
      <c r="B334" s="232"/>
      <c r="C334" s="2">
        <v>18523</v>
      </c>
      <c r="D334" s="2">
        <v>20448.837</v>
      </c>
      <c r="E334" s="20">
        <v>19948.837</v>
      </c>
      <c r="F334" s="6">
        <v>0.97555</v>
      </c>
      <c r="G334" s="7"/>
    </row>
    <row r="335" spans="1:7" ht="26.25" customHeight="1">
      <c r="A335" s="232" t="s">
        <v>1528</v>
      </c>
      <c r="B335" s="232"/>
      <c r="C335" s="2">
        <v>33480</v>
      </c>
      <c r="D335" s="2">
        <v>30213.5</v>
      </c>
      <c r="E335" s="20">
        <v>25198.62815</v>
      </c>
      <c r="F335" s="6">
        <v>0.83402</v>
      </c>
      <c r="G335" s="7"/>
    </row>
    <row r="336" spans="1:7" ht="15" customHeight="1">
      <c r="A336" s="232" t="s">
        <v>9</v>
      </c>
      <c r="B336" s="232"/>
      <c r="C336" s="2">
        <v>300</v>
      </c>
      <c r="D336" s="2">
        <v>679.25115</v>
      </c>
      <c r="E336" s="20">
        <v>679.25115</v>
      </c>
      <c r="F336" s="6">
        <v>1</v>
      </c>
      <c r="G336" s="7"/>
    </row>
  </sheetData>
  <sheetProtection/>
  <mergeCells count="136">
    <mergeCell ref="A4:G4"/>
    <mergeCell ref="A6:G6"/>
    <mergeCell ref="A8:G8"/>
    <mergeCell ref="A3:G3"/>
    <mergeCell ref="A26:G26"/>
    <mergeCell ref="A22:G22"/>
    <mergeCell ref="A17:G17"/>
    <mergeCell ref="A19:G19"/>
    <mergeCell ref="A15:G15"/>
    <mergeCell ref="A11:G11"/>
    <mergeCell ref="A13:G13"/>
    <mergeCell ref="A61:G61"/>
    <mergeCell ref="A47:G47"/>
    <mergeCell ref="A53:G53"/>
    <mergeCell ref="A55:G55"/>
    <mergeCell ref="A42:G42"/>
    <mergeCell ref="A45:G45"/>
    <mergeCell ref="A73:B73"/>
    <mergeCell ref="A74:G74"/>
    <mergeCell ref="A67:G67"/>
    <mergeCell ref="A69:B69"/>
    <mergeCell ref="A70:G70"/>
    <mergeCell ref="A63:G63"/>
    <mergeCell ref="A65:G65"/>
    <mergeCell ref="A87:B87"/>
    <mergeCell ref="A81:G81"/>
    <mergeCell ref="A83:B83"/>
    <mergeCell ref="A84:G84"/>
    <mergeCell ref="A85:G85"/>
    <mergeCell ref="A75:G75"/>
    <mergeCell ref="A77:G77"/>
    <mergeCell ref="A79:G79"/>
    <mergeCell ref="A90:G90"/>
    <mergeCell ref="A91:G91"/>
    <mergeCell ref="A94:B94"/>
    <mergeCell ref="A95:G95"/>
    <mergeCell ref="A96:G96"/>
    <mergeCell ref="A88:B88"/>
    <mergeCell ref="A89:G89"/>
    <mergeCell ref="A154:G154"/>
    <mergeCell ref="A156:G156"/>
    <mergeCell ref="A149:G149"/>
    <mergeCell ref="A151:G151"/>
    <mergeCell ref="A114:G114"/>
    <mergeCell ref="A98:B98"/>
    <mergeCell ref="A100:G100"/>
    <mergeCell ref="A103:G103"/>
    <mergeCell ref="A183:G183"/>
    <mergeCell ref="A181:G181"/>
    <mergeCell ref="A175:G175"/>
    <mergeCell ref="A179:G179"/>
    <mergeCell ref="A164:G164"/>
    <mergeCell ref="A166:G166"/>
    <mergeCell ref="A168:G168"/>
    <mergeCell ref="A193:G193"/>
    <mergeCell ref="A195:G195"/>
    <mergeCell ref="A190:B190"/>
    <mergeCell ref="A192:G192"/>
    <mergeCell ref="A185:G185"/>
    <mergeCell ref="A187:G187"/>
    <mergeCell ref="A210:B210"/>
    <mergeCell ref="A206:G206"/>
    <mergeCell ref="A208:G208"/>
    <mergeCell ref="A198:G198"/>
    <mergeCell ref="A202:G202"/>
    <mergeCell ref="A204:G204"/>
    <mergeCell ref="A216:B216"/>
    <mergeCell ref="A217:G217"/>
    <mergeCell ref="A218:G218"/>
    <mergeCell ref="A211:G211"/>
    <mergeCell ref="A212:G212"/>
    <mergeCell ref="A214:G214"/>
    <mergeCell ref="A227:G227"/>
    <mergeCell ref="A230:B230"/>
    <mergeCell ref="A231:G231"/>
    <mergeCell ref="A232:G232"/>
    <mergeCell ref="A225:B225"/>
    <mergeCell ref="A226:G226"/>
    <mergeCell ref="A244:B244"/>
    <mergeCell ref="A242:G242"/>
    <mergeCell ref="A235:B235"/>
    <mergeCell ref="A236:G236"/>
    <mergeCell ref="A237:G237"/>
    <mergeCell ref="A240:B240"/>
    <mergeCell ref="A241:G241"/>
    <mergeCell ref="A251:G251"/>
    <mergeCell ref="A260:B260"/>
    <mergeCell ref="A249:B249"/>
    <mergeCell ref="A245:G245"/>
    <mergeCell ref="A246:G246"/>
    <mergeCell ref="A248:B248"/>
    <mergeCell ref="A271:G271"/>
    <mergeCell ref="A266:G266"/>
    <mergeCell ref="A267:G267"/>
    <mergeCell ref="A269:G269"/>
    <mergeCell ref="A262:G262"/>
    <mergeCell ref="A263:G263"/>
    <mergeCell ref="A265:B265"/>
    <mergeCell ref="A281:G281"/>
    <mergeCell ref="A293:G293"/>
    <mergeCell ref="A274:B274"/>
    <mergeCell ref="A275:G275"/>
    <mergeCell ref="A276:G276"/>
    <mergeCell ref="A278:G278"/>
    <mergeCell ref="A299:B299"/>
    <mergeCell ref="A300:G300"/>
    <mergeCell ref="A301:G301"/>
    <mergeCell ref="A296:G296"/>
    <mergeCell ref="A297:G297"/>
    <mergeCell ref="A295:B295"/>
    <mergeCell ref="A311:G311"/>
    <mergeCell ref="A318:B318"/>
    <mergeCell ref="A306:G306"/>
    <mergeCell ref="A308:G308"/>
    <mergeCell ref="A305:G305"/>
    <mergeCell ref="A303:B303"/>
    <mergeCell ref="A304:B304"/>
    <mergeCell ref="A333:B333"/>
    <mergeCell ref="A334:B334"/>
    <mergeCell ref="A335:B335"/>
    <mergeCell ref="A328:B328"/>
    <mergeCell ref="A329:B329"/>
    <mergeCell ref="A319:B319"/>
    <mergeCell ref="A324:G324"/>
    <mergeCell ref="A326:B326"/>
    <mergeCell ref="A323:G323"/>
    <mergeCell ref="A336:B336"/>
    <mergeCell ref="A2:G2"/>
    <mergeCell ref="A99:G99"/>
    <mergeCell ref="A189:B189"/>
    <mergeCell ref="A191:G191"/>
    <mergeCell ref="A250:G250"/>
    <mergeCell ref="A261:G261"/>
    <mergeCell ref="A330:B330"/>
    <mergeCell ref="A331:B331"/>
    <mergeCell ref="A332:B332"/>
  </mergeCells>
  <printOptions/>
  <pageMargins left="0.6299212598425197" right="0.4330708661417323" top="0.8661417322834646" bottom="0.4724409448818898" header="0.5118110236220472" footer="0.31496062992125984"/>
  <pageSetup firstPageNumber="56" useFirstPageNumber="1" horizontalDpi="300" verticalDpi="300" orientation="landscape" pageOrder="overThenDown" paperSize="9" scale="93" r:id="rId1"/>
  <headerFooter alignWithMargins="0">
    <oddHeader>&amp;L&amp;"Arial,Tučné"v tis. Kč&amp;C&amp;"Arial,Tučné"Kapitálové vádaje - rok 2015 - individuální příslib&amp;R&amp;"Arial,Tučné"&amp;16Část B</oddHeader>
    <oddFooter>&amp;C&amp;P</oddFooter>
  </headerFooter>
  <rowBreaks count="11" manualBreakCount="11">
    <brk id="62" max="255" man="1"/>
    <brk id="88" max="255" man="1"/>
    <brk id="120" max="6" man="1"/>
    <brk id="153" max="255" man="1"/>
    <brk id="186" max="6" man="1"/>
    <brk id="190" max="255" man="1"/>
    <brk id="221" max="6" man="1"/>
    <brk id="249" max="255" man="1"/>
    <brk id="260" max="255" man="1"/>
    <brk id="304" max="255" man="1"/>
    <brk id="327" max="255" man="1"/>
  </rowBreaks>
</worksheet>
</file>

<file path=xl/worksheets/sheet2.xml><?xml version="1.0" encoding="utf-8"?>
<worksheet xmlns="http://schemas.openxmlformats.org/spreadsheetml/2006/main" xmlns:r="http://schemas.openxmlformats.org/officeDocument/2006/relationships">
  <sheetPr>
    <tabColor rgb="FFFFC000"/>
  </sheetPr>
  <dimension ref="A1:E50"/>
  <sheetViews>
    <sheetView zoomScalePageLayoutView="0" workbookViewId="0" topLeftCell="A22">
      <selection activeCell="P31" sqref="P31"/>
    </sheetView>
  </sheetViews>
  <sheetFormatPr defaultColWidth="9.140625" defaultRowHeight="12.75"/>
  <cols>
    <col min="1" max="1" width="46.421875" style="55" customWidth="1"/>
    <col min="2" max="2" width="16.421875" style="55" customWidth="1"/>
    <col min="3" max="3" width="16.57421875" style="55" customWidth="1"/>
    <col min="4" max="4" width="18.57421875" style="55" customWidth="1"/>
    <col min="5" max="5" width="12.8515625" style="55" customWidth="1"/>
    <col min="6" max="16384" width="9.140625" style="55" customWidth="1"/>
  </cols>
  <sheetData>
    <row r="1" spans="1:5" s="57" customFormat="1" ht="29.25" customHeight="1">
      <c r="A1" s="56" t="s">
        <v>1560</v>
      </c>
      <c r="B1" s="56" t="s">
        <v>1561</v>
      </c>
      <c r="C1" s="56" t="s">
        <v>1562</v>
      </c>
      <c r="D1" s="56" t="s">
        <v>1563</v>
      </c>
      <c r="E1" s="56" t="s">
        <v>1564</v>
      </c>
    </row>
    <row r="2" spans="1:5" s="57" customFormat="1" ht="19.5" customHeight="1">
      <c r="A2" s="58" t="s">
        <v>1565</v>
      </c>
      <c r="B2" s="59">
        <v>11517000</v>
      </c>
      <c r="C2" s="59">
        <v>11584512.79</v>
      </c>
      <c r="D2" s="59">
        <v>10680285.22</v>
      </c>
      <c r="E2" s="90">
        <f>D2/C2*100</f>
        <v>92.19451360284614</v>
      </c>
    </row>
    <row r="3" spans="1:5" s="57" customFormat="1" ht="19.5" customHeight="1">
      <c r="A3" s="58" t="s">
        <v>1566</v>
      </c>
      <c r="B3" s="59">
        <v>2741000</v>
      </c>
      <c r="C3" s="59">
        <v>19675559.12</v>
      </c>
      <c r="D3" s="59">
        <v>18457351.33</v>
      </c>
      <c r="E3" s="90">
        <f>D3/C3*100</f>
        <v>93.80852263170652</v>
      </c>
    </row>
    <row r="4" spans="1:5" s="57" customFormat="1" ht="19.5" customHeight="1">
      <c r="A4" s="58" t="s">
        <v>1567</v>
      </c>
      <c r="B4" s="59">
        <v>2801000</v>
      </c>
      <c r="C4" s="59">
        <v>3312960</v>
      </c>
      <c r="D4" s="59">
        <v>2929866.75</v>
      </c>
      <c r="E4" s="90">
        <f>D4/C4*100</f>
        <v>88.43652655027529</v>
      </c>
    </row>
    <row r="5" spans="1:5" s="57" customFormat="1" ht="19.5" customHeight="1">
      <c r="A5" s="58" t="s">
        <v>1568</v>
      </c>
      <c r="B5" s="59">
        <v>53000</v>
      </c>
      <c r="C5" s="59">
        <v>113000</v>
      </c>
      <c r="D5" s="59">
        <v>99397.4</v>
      </c>
      <c r="E5" s="90">
        <f>D5/C5*100</f>
        <v>87.96230088495575</v>
      </c>
    </row>
    <row r="6" spans="1:5" s="57" customFormat="1" ht="19.5" customHeight="1">
      <c r="A6" s="58" t="s">
        <v>1569</v>
      </c>
      <c r="B6" s="59">
        <v>68866000</v>
      </c>
      <c r="C6" s="59">
        <v>46170114.16</v>
      </c>
      <c r="D6" s="59">
        <v>34791415.5</v>
      </c>
      <c r="E6" s="90">
        <f>D6/C6*100</f>
        <v>75.35483966843196</v>
      </c>
    </row>
    <row r="7" spans="1:5" s="57" customFormat="1" ht="19.5" customHeight="1">
      <c r="A7" s="58" t="s">
        <v>1570</v>
      </c>
      <c r="B7" s="59">
        <v>19000</v>
      </c>
      <c r="C7" s="59">
        <v>24000</v>
      </c>
      <c r="D7" s="59">
        <v>15260</v>
      </c>
      <c r="E7" s="90">
        <f aca="true" t="shared" si="0" ref="E7:E37">D7/C7*100</f>
        <v>63.583333333333336</v>
      </c>
    </row>
    <row r="8" spans="1:5" s="57" customFormat="1" ht="19.5" customHeight="1">
      <c r="A8" s="58" t="s">
        <v>1571</v>
      </c>
      <c r="B8" s="59">
        <v>4900000</v>
      </c>
      <c r="C8" s="59">
        <v>6093641.63</v>
      </c>
      <c r="D8" s="59">
        <v>5284417.8</v>
      </c>
      <c r="E8" s="90">
        <f t="shared" si="0"/>
        <v>86.7201932910518</v>
      </c>
    </row>
    <row r="9" spans="1:5" s="57" customFormat="1" ht="19.5" customHeight="1">
      <c r="A9" s="58" t="s">
        <v>1572</v>
      </c>
      <c r="B9" s="59">
        <v>1021000</v>
      </c>
      <c r="C9" s="59">
        <v>1174958</v>
      </c>
      <c r="D9" s="59">
        <v>1014855.26</v>
      </c>
      <c r="E9" s="90">
        <f t="shared" si="0"/>
        <v>86.37374782758192</v>
      </c>
    </row>
    <row r="10" spans="1:5" s="57" customFormat="1" ht="19.5" customHeight="1">
      <c r="A10" s="58" t="s">
        <v>1635</v>
      </c>
      <c r="B10" s="59">
        <v>96317000</v>
      </c>
      <c r="C10" s="59">
        <v>97299831.99</v>
      </c>
      <c r="D10" s="59">
        <v>87054714.32</v>
      </c>
      <c r="E10" s="90">
        <f t="shared" si="0"/>
        <v>89.47057003032344</v>
      </c>
    </row>
    <row r="11" spans="1:5" s="57" customFormat="1" ht="19.5" customHeight="1">
      <c r="A11" s="58" t="s">
        <v>1573</v>
      </c>
      <c r="B11" s="59">
        <v>407000</v>
      </c>
      <c r="C11" s="59">
        <v>198000</v>
      </c>
      <c r="D11" s="59">
        <v>177069.8</v>
      </c>
      <c r="E11" s="90">
        <f t="shared" si="0"/>
        <v>89.42919191919191</v>
      </c>
    </row>
    <row r="12" spans="1:5" s="57" customFormat="1" ht="19.5" customHeight="1">
      <c r="A12" s="58" t="s">
        <v>1574</v>
      </c>
      <c r="B12" s="59">
        <v>14544000</v>
      </c>
      <c r="C12" s="59">
        <v>18237294.26</v>
      </c>
      <c r="D12" s="59">
        <v>16227939.16</v>
      </c>
      <c r="E12" s="90">
        <f t="shared" si="0"/>
        <v>88.98216439701181</v>
      </c>
    </row>
    <row r="13" spans="1:5" s="57" customFormat="1" ht="19.5" customHeight="1">
      <c r="A13" s="58" t="s">
        <v>1636</v>
      </c>
      <c r="B13" s="59">
        <v>82000</v>
      </c>
      <c r="C13" s="59">
        <v>135000</v>
      </c>
      <c r="D13" s="59">
        <v>120345.35</v>
      </c>
      <c r="E13" s="90">
        <f t="shared" si="0"/>
        <v>89.14470370370371</v>
      </c>
    </row>
    <row r="14" spans="1:5" s="57" customFormat="1" ht="19.5" customHeight="1">
      <c r="A14" s="58" t="s">
        <v>1575</v>
      </c>
      <c r="B14" s="59">
        <v>21945000</v>
      </c>
      <c r="C14" s="59">
        <v>29939372</v>
      </c>
      <c r="D14" s="59">
        <v>29645443.82</v>
      </c>
      <c r="E14" s="90">
        <f t="shared" si="0"/>
        <v>99.01825535953125</v>
      </c>
    </row>
    <row r="15" spans="1:5" s="57" customFormat="1" ht="19.5" customHeight="1">
      <c r="A15" s="58" t="s">
        <v>1576</v>
      </c>
      <c r="B15" s="59">
        <v>4903000</v>
      </c>
      <c r="C15" s="59">
        <v>3817770.32</v>
      </c>
      <c r="D15" s="59">
        <v>3484051.35</v>
      </c>
      <c r="E15" s="90">
        <f t="shared" si="0"/>
        <v>91.25879919355651</v>
      </c>
    </row>
    <row r="16" spans="1:5" s="57" customFormat="1" ht="19.5" customHeight="1">
      <c r="A16" s="58" t="s">
        <v>1577</v>
      </c>
      <c r="B16" s="59">
        <v>6057000</v>
      </c>
      <c r="C16" s="59">
        <v>17234822.92</v>
      </c>
      <c r="D16" s="59">
        <v>9453574.6</v>
      </c>
      <c r="E16" s="90">
        <f t="shared" si="0"/>
        <v>54.85159112966389</v>
      </c>
    </row>
    <row r="17" spans="1:5" s="57" customFormat="1" ht="19.5" customHeight="1">
      <c r="A17" s="58" t="s">
        <v>1637</v>
      </c>
      <c r="B17" s="59">
        <v>0</v>
      </c>
      <c r="C17" s="59">
        <v>50000</v>
      </c>
      <c r="D17" s="59">
        <v>17067</v>
      </c>
      <c r="E17" s="90">
        <f>D17/C17*100</f>
        <v>34.134</v>
      </c>
    </row>
    <row r="18" spans="1:5" s="57" customFormat="1" ht="19.5" customHeight="1">
      <c r="A18" s="58" t="s">
        <v>1578</v>
      </c>
      <c r="B18" s="59">
        <v>8887000</v>
      </c>
      <c r="C18" s="59">
        <v>9349693</v>
      </c>
      <c r="D18" s="59">
        <v>8482595.76</v>
      </c>
      <c r="E18" s="90">
        <f t="shared" si="0"/>
        <v>90.72592822031696</v>
      </c>
    </row>
    <row r="19" spans="1:5" s="57" customFormat="1" ht="19.5" customHeight="1">
      <c r="A19" s="58" t="s">
        <v>1638</v>
      </c>
      <c r="B19" s="59">
        <v>0</v>
      </c>
      <c r="C19" s="59">
        <v>109000</v>
      </c>
      <c r="D19" s="59">
        <v>14485</v>
      </c>
      <c r="E19" s="90">
        <f t="shared" si="0"/>
        <v>13.288990825688074</v>
      </c>
    </row>
    <row r="20" spans="1:5" s="57" customFormat="1" ht="19.5" customHeight="1">
      <c r="A20" s="58" t="s">
        <v>1579</v>
      </c>
      <c r="B20" s="59">
        <v>25160000</v>
      </c>
      <c r="C20" s="59">
        <v>53850085.01</v>
      </c>
      <c r="D20" s="59">
        <v>31759459.68</v>
      </c>
      <c r="E20" s="90">
        <f t="shared" si="0"/>
        <v>58.97754789821084</v>
      </c>
    </row>
    <row r="21" spans="1:5" s="57" customFormat="1" ht="19.5" customHeight="1">
      <c r="A21" s="58" t="s">
        <v>1580</v>
      </c>
      <c r="B21" s="59">
        <v>11157000</v>
      </c>
      <c r="C21" s="59">
        <v>11877000</v>
      </c>
      <c r="D21" s="59">
        <v>10926184.21</v>
      </c>
      <c r="E21" s="90">
        <f t="shared" si="0"/>
        <v>91.99447848783363</v>
      </c>
    </row>
    <row r="22" spans="1:5" s="57" customFormat="1" ht="19.5" customHeight="1">
      <c r="A22" s="58" t="s">
        <v>1581</v>
      </c>
      <c r="B22" s="59">
        <v>3327000</v>
      </c>
      <c r="C22" s="59">
        <v>3281059</v>
      </c>
      <c r="D22" s="59">
        <v>3082186.48</v>
      </c>
      <c r="E22" s="90">
        <f t="shared" si="0"/>
        <v>93.93877037871005</v>
      </c>
    </row>
    <row r="23" spans="1:5" s="57" customFormat="1" ht="19.5" customHeight="1">
      <c r="A23" s="58" t="s">
        <v>1582</v>
      </c>
      <c r="B23" s="59">
        <v>2520000</v>
      </c>
      <c r="C23" s="59">
        <v>2260000</v>
      </c>
      <c r="D23" s="59">
        <v>1035685.46</v>
      </c>
      <c r="E23" s="90">
        <f t="shared" si="0"/>
        <v>45.82679026548672</v>
      </c>
    </row>
    <row r="24" spans="1:5" s="57" customFormat="1" ht="19.5" customHeight="1">
      <c r="A24" s="60" t="s">
        <v>1583</v>
      </c>
      <c r="B24" s="61">
        <f>SUM(B2:B23)</f>
        <v>287224000</v>
      </c>
      <c r="C24" s="61">
        <f>SUM(C2:C23)</f>
        <v>335787674.2</v>
      </c>
      <c r="D24" s="61">
        <f>SUM(D2:D23)</f>
        <v>274753651.24999994</v>
      </c>
      <c r="E24" s="98">
        <f>D24/C24*100</f>
        <v>81.8236261663234</v>
      </c>
    </row>
    <row r="25" spans="1:5" s="57" customFormat="1" ht="19.5" customHeight="1">
      <c r="A25" s="58" t="s">
        <v>1584</v>
      </c>
      <c r="B25" s="99">
        <f>308733000+53110000</f>
        <v>361843000</v>
      </c>
      <c r="C25" s="59">
        <f>338450064.9+53110000</f>
        <v>391560064.9</v>
      </c>
      <c r="D25" s="59">
        <f>327902109+50681189</f>
        <v>378583298</v>
      </c>
      <c r="E25" s="90">
        <f t="shared" si="0"/>
        <v>96.6858808996995</v>
      </c>
    </row>
    <row r="26" spans="1:5" s="57" customFormat="1" ht="19.5" customHeight="1">
      <c r="A26" s="58" t="s">
        <v>1585</v>
      </c>
      <c r="B26" s="59">
        <v>47902000</v>
      </c>
      <c r="C26" s="59">
        <v>42956111.39</v>
      </c>
      <c r="D26" s="59">
        <v>40804560.73</v>
      </c>
      <c r="E26" s="90">
        <f t="shared" si="0"/>
        <v>94.99128158862891</v>
      </c>
    </row>
    <row r="27" spans="1:5" s="57" customFormat="1" ht="19.5" customHeight="1">
      <c r="A27" s="172" t="s">
        <v>1702</v>
      </c>
      <c r="B27" s="59">
        <v>75561000</v>
      </c>
      <c r="C27" s="59">
        <v>107063127.05</v>
      </c>
      <c r="D27" s="59">
        <v>106959875.05</v>
      </c>
      <c r="E27" s="90">
        <f t="shared" si="0"/>
        <v>99.90355970085595</v>
      </c>
    </row>
    <row r="28" spans="1:5" s="57" customFormat="1" ht="19.5" customHeight="1">
      <c r="A28" s="58" t="s">
        <v>1639</v>
      </c>
      <c r="B28" s="59">
        <v>76300000</v>
      </c>
      <c r="C28" s="59">
        <v>78459825</v>
      </c>
      <c r="D28" s="59">
        <v>78459825</v>
      </c>
      <c r="E28" s="90">
        <f t="shared" si="0"/>
        <v>100</v>
      </c>
    </row>
    <row r="29" spans="1:5" s="57" customFormat="1" ht="19.5" customHeight="1">
      <c r="A29" s="58" t="s">
        <v>1586</v>
      </c>
      <c r="B29" s="59">
        <v>2124000</v>
      </c>
      <c r="C29" s="59">
        <v>2093809</v>
      </c>
      <c r="D29" s="59">
        <v>2043821.2</v>
      </c>
      <c r="E29" s="90">
        <f t="shared" si="0"/>
        <v>97.61259026014312</v>
      </c>
    </row>
    <row r="30" spans="1:5" s="57" customFormat="1" ht="19.5" customHeight="1">
      <c r="A30" s="58" t="s">
        <v>1587</v>
      </c>
      <c r="B30" s="59">
        <v>515005000</v>
      </c>
      <c r="C30" s="59">
        <v>507960384</v>
      </c>
      <c r="D30" s="59">
        <v>507304114.75</v>
      </c>
      <c r="E30" s="90">
        <f t="shared" si="0"/>
        <v>99.87080306443741</v>
      </c>
    </row>
    <row r="31" spans="1:5" s="57" customFormat="1" ht="19.5" customHeight="1">
      <c r="A31" s="58" t="s">
        <v>1640</v>
      </c>
      <c r="B31" s="59">
        <v>300000</v>
      </c>
      <c r="C31" s="59">
        <v>300000</v>
      </c>
      <c r="D31" s="59">
        <v>292820</v>
      </c>
      <c r="E31" s="90">
        <f t="shared" si="0"/>
        <v>97.60666666666667</v>
      </c>
    </row>
    <row r="32" spans="1:5" s="57" customFormat="1" ht="19.5" customHeight="1">
      <c r="A32" s="58" t="s">
        <v>1588</v>
      </c>
      <c r="B32" s="59">
        <v>137701000</v>
      </c>
      <c r="C32" s="59">
        <v>136154047</v>
      </c>
      <c r="D32" s="59">
        <v>136154047</v>
      </c>
      <c r="E32" s="90">
        <f t="shared" si="0"/>
        <v>100</v>
      </c>
    </row>
    <row r="33" spans="1:5" s="57" customFormat="1" ht="19.5" customHeight="1">
      <c r="A33" s="58" t="s">
        <v>1589</v>
      </c>
      <c r="B33" s="59">
        <v>185200000</v>
      </c>
      <c r="C33" s="59">
        <v>197922331</v>
      </c>
      <c r="D33" s="59">
        <v>197922331</v>
      </c>
      <c r="E33" s="90">
        <f t="shared" si="0"/>
        <v>100</v>
      </c>
    </row>
    <row r="34" spans="1:5" s="57" customFormat="1" ht="19.5" customHeight="1">
      <c r="A34" s="58" t="s">
        <v>1590</v>
      </c>
      <c r="B34" s="59">
        <v>0</v>
      </c>
      <c r="C34" s="59">
        <v>0</v>
      </c>
      <c r="D34" s="59">
        <v>8891873.1</v>
      </c>
      <c r="E34" s="90">
        <v>0</v>
      </c>
    </row>
    <row r="35" spans="1:5" s="57" customFormat="1" ht="19.5" customHeight="1">
      <c r="A35" s="58" t="s">
        <v>1591</v>
      </c>
      <c r="B35" s="59">
        <v>-10000000</v>
      </c>
      <c r="C35" s="59">
        <v>-10000000</v>
      </c>
      <c r="D35" s="59">
        <v>-12894251.3</v>
      </c>
      <c r="E35" s="90">
        <f t="shared" si="0"/>
        <v>128.94251300000002</v>
      </c>
    </row>
    <row r="36" spans="1:5" s="57" customFormat="1" ht="19.5" customHeight="1">
      <c r="A36" s="60" t="s">
        <v>1592</v>
      </c>
      <c r="B36" s="61">
        <f>SUM(B24:B35)</f>
        <v>1679160000</v>
      </c>
      <c r="C36" s="61">
        <f>SUM(C24:C35)</f>
        <v>1790257373.54</v>
      </c>
      <c r="D36" s="61">
        <f>SUM(D24:D35)</f>
        <v>1719275965.78</v>
      </c>
      <c r="E36" s="91">
        <f>D36/C36*100</f>
        <v>96.03512831120793</v>
      </c>
    </row>
    <row r="37" spans="1:5" s="57" customFormat="1" ht="19.5" customHeight="1">
      <c r="A37" s="58" t="s">
        <v>1593</v>
      </c>
      <c r="B37" s="59">
        <v>280662000</v>
      </c>
      <c r="C37" s="59">
        <v>328017612.42</v>
      </c>
      <c r="D37" s="59">
        <v>264036513.72</v>
      </c>
      <c r="E37" s="90">
        <f t="shared" si="0"/>
        <v>80.49461483852355</v>
      </c>
    </row>
    <row r="38" spans="1:5" s="57" customFormat="1" ht="19.5" customHeight="1">
      <c r="A38" s="60" t="s">
        <v>1594</v>
      </c>
      <c r="B38" s="61">
        <f>SUM(B37:B37)</f>
        <v>280662000</v>
      </c>
      <c r="C38" s="61">
        <f>SUM(C37:C37)</f>
        <v>328017612.42</v>
      </c>
      <c r="D38" s="61">
        <f>SUM(D37:D37)</f>
        <v>264036513.72</v>
      </c>
      <c r="E38" s="91">
        <f>D38/C38*100</f>
        <v>80.49461483852355</v>
      </c>
    </row>
    <row r="39" spans="1:5" s="57" customFormat="1" ht="19.5" customHeight="1">
      <c r="A39" s="60" t="s">
        <v>1595</v>
      </c>
      <c r="B39" s="61">
        <f>B36+B38</f>
        <v>1959822000</v>
      </c>
      <c r="C39" s="61">
        <f>C36+C38</f>
        <v>2118274985.96</v>
      </c>
      <c r="D39" s="61">
        <f>D36+D38</f>
        <v>1983312479.5</v>
      </c>
      <c r="E39" s="91">
        <f aca="true" t="shared" si="1" ref="E39:E44">D39/C39*100</f>
        <v>93.62865976539703</v>
      </c>
    </row>
    <row r="40" spans="1:5" s="57" customFormat="1" ht="19.5" customHeight="1">
      <c r="A40" s="60" t="s">
        <v>1596</v>
      </c>
      <c r="B40" s="61">
        <v>2053289000</v>
      </c>
      <c r="C40" s="61">
        <v>2185036897.72</v>
      </c>
      <c r="D40" s="61">
        <v>2245130279.54</v>
      </c>
      <c r="E40" s="91">
        <f t="shared" si="1"/>
        <v>102.75022274830714</v>
      </c>
    </row>
    <row r="41" spans="1:5" s="57" customFormat="1" ht="19.5" customHeight="1">
      <c r="A41" s="58" t="s">
        <v>1597</v>
      </c>
      <c r="B41" s="59">
        <v>30000000</v>
      </c>
      <c r="C41" s="59">
        <v>30000000</v>
      </c>
      <c r="D41" s="59">
        <v>30000000</v>
      </c>
      <c r="E41" s="90">
        <f t="shared" si="1"/>
        <v>100</v>
      </c>
    </row>
    <row r="42" spans="1:5" s="57" customFormat="1" ht="19.5" customHeight="1">
      <c r="A42" s="58" t="s">
        <v>1598</v>
      </c>
      <c r="B42" s="59">
        <v>-30000000</v>
      </c>
      <c r="C42" s="59">
        <v>-30000000</v>
      </c>
      <c r="D42" s="59">
        <v>-30000000</v>
      </c>
      <c r="E42" s="90">
        <f t="shared" si="1"/>
        <v>100</v>
      </c>
    </row>
    <row r="43" spans="1:5" s="57" customFormat="1" ht="27" customHeight="1">
      <c r="A43" s="58" t="s">
        <v>1599</v>
      </c>
      <c r="B43" s="59">
        <v>123200000</v>
      </c>
      <c r="C43" s="59">
        <v>123200000</v>
      </c>
      <c r="D43" s="59">
        <v>123200000</v>
      </c>
      <c r="E43" s="90">
        <f t="shared" si="1"/>
        <v>100</v>
      </c>
    </row>
    <row r="44" spans="1:5" s="57" customFormat="1" ht="24.75" customHeight="1">
      <c r="A44" s="58" t="s">
        <v>1600</v>
      </c>
      <c r="B44" s="59">
        <v>-140800000</v>
      </c>
      <c r="C44" s="59">
        <v>-140800000</v>
      </c>
      <c r="D44" s="59">
        <f>-140800000-123200000</f>
        <v>-264000000</v>
      </c>
      <c r="E44" s="90">
        <f t="shared" si="1"/>
        <v>187.5</v>
      </c>
    </row>
    <row r="45" spans="1:5" s="57" customFormat="1" ht="19.5" customHeight="1">
      <c r="A45" s="58" t="s">
        <v>1601</v>
      </c>
      <c r="B45" s="59">
        <v>-85867000</v>
      </c>
      <c r="C45" s="59">
        <v>-85867000</v>
      </c>
      <c r="D45" s="59">
        <v>-85866618.25</v>
      </c>
      <c r="E45" s="90">
        <f>D45/C45*100</f>
        <v>99.99955541709853</v>
      </c>
    </row>
    <row r="46" spans="1:5" s="57" customFormat="1" ht="19.5" customHeight="1">
      <c r="A46" s="58" t="s">
        <v>1602</v>
      </c>
      <c r="B46" s="59">
        <v>10000000</v>
      </c>
      <c r="C46" s="59">
        <v>36705088.24</v>
      </c>
      <c r="D46" s="59">
        <v>-35151181.79</v>
      </c>
      <c r="E46" s="90">
        <v>0</v>
      </c>
    </row>
    <row r="47" spans="1:5" s="57" customFormat="1" ht="19.5" customHeight="1">
      <c r="A47" s="60" t="s">
        <v>1603</v>
      </c>
      <c r="B47" s="61">
        <f>SUM(B41:B46)</f>
        <v>-93467000</v>
      </c>
      <c r="C47" s="61">
        <f>SUM(C41:C46)</f>
        <v>-66761911.76</v>
      </c>
      <c r="D47" s="61">
        <f>SUM(D41:D46)</f>
        <v>-261817800.04</v>
      </c>
      <c r="E47" s="91">
        <v>0</v>
      </c>
    </row>
    <row r="50" spans="2:4" ht="12.75">
      <c r="B50" s="100"/>
      <c r="C50" s="100"/>
      <c r="D50" s="100"/>
    </row>
  </sheetData>
  <sheetProtection/>
  <printOptions/>
  <pageMargins left="0.8661417322834646" right="0.2362204724409449" top="0.8661417322834646" bottom="0.2755905511811024" header="0.5118110236220472" footer="0.35433070866141736"/>
  <pageSetup horizontalDpi="300" verticalDpi="300" orientation="portrait" pageOrder="overThenDown" paperSize="9" scale="75" r:id="rId1"/>
  <headerFooter alignWithMargins="0">
    <oddHeader>&amp;C&amp;"Arial,Tučné"REKAPITULACE PŘÍJMŮ, VÝDAJŮ A FINANCOVÁNÍ  2015  VČ. SPORTOVNÍCH ZAŘÍZENÍ  &amp;R&amp;"Arial,Tučné"&amp;16Část A</oddHeader>
    <oddFooter>&amp;C&amp;P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L323"/>
  <sheetViews>
    <sheetView zoomScaleSheetLayoutView="100" zoomScalePageLayoutView="0" workbookViewId="0" topLeftCell="A133">
      <selection activeCell="E147" sqref="E147"/>
    </sheetView>
  </sheetViews>
  <sheetFormatPr defaultColWidth="9.140625" defaultRowHeight="12.75"/>
  <cols>
    <col min="1" max="1" width="8.421875" style="0" customWidth="1"/>
    <col min="2" max="2" width="35.00390625" style="0" customWidth="1"/>
    <col min="3" max="4" width="12.140625" style="0" customWidth="1"/>
    <col min="5" max="5" width="11.57421875" style="0" customWidth="1"/>
    <col min="6" max="6" width="9.421875" style="0" customWidth="1"/>
    <col min="7" max="7" width="4.00390625" style="0" customWidth="1"/>
    <col min="8" max="8" width="48.7109375" style="0" customWidth="1"/>
  </cols>
  <sheetData>
    <row r="1" spans="1:8" ht="34.5" customHeight="1" thickBot="1">
      <c r="A1" s="72" t="s">
        <v>10</v>
      </c>
      <c r="B1" s="34" t="s">
        <v>11</v>
      </c>
      <c r="C1" s="73" t="s">
        <v>1529</v>
      </c>
      <c r="D1" s="73" t="s">
        <v>1530</v>
      </c>
      <c r="E1" s="73" t="s">
        <v>1621</v>
      </c>
      <c r="F1" s="74" t="s">
        <v>12</v>
      </c>
      <c r="G1" s="191" t="s">
        <v>1</v>
      </c>
      <c r="H1" s="191"/>
    </row>
    <row r="2" spans="1:8" ht="15" customHeight="1">
      <c r="A2" s="179" t="s">
        <v>14</v>
      </c>
      <c r="B2" s="179"/>
      <c r="C2" s="179"/>
      <c r="D2" s="179"/>
      <c r="E2" s="179"/>
      <c r="F2" s="179"/>
      <c r="G2" s="179"/>
      <c r="H2" s="179"/>
    </row>
    <row r="3" spans="1:8" ht="27.75" customHeight="1">
      <c r="A3" s="36" t="s">
        <v>2</v>
      </c>
      <c r="B3" s="5" t="s">
        <v>15</v>
      </c>
      <c r="C3" s="2">
        <v>272052</v>
      </c>
      <c r="D3" s="2">
        <v>272052</v>
      </c>
      <c r="E3" s="35">
        <v>253931.49002</v>
      </c>
      <c r="F3" s="75">
        <v>0.93339</v>
      </c>
      <c r="G3" s="177" t="s">
        <v>2</v>
      </c>
      <c r="H3" s="177"/>
    </row>
    <row r="4" spans="1:8" ht="24" customHeight="1">
      <c r="A4" s="36" t="s">
        <v>2</v>
      </c>
      <c r="B4" s="5" t="s">
        <v>16</v>
      </c>
      <c r="C4" s="2">
        <v>22557</v>
      </c>
      <c r="D4" s="2">
        <v>22557</v>
      </c>
      <c r="E4" s="35">
        <v>46126.50459</v>
      </c>
      <c r="F4" s="75">
        <v>2.0449</v>
      </c>
      <c r="G4" s="177" t="s">
        <v>2</v>
      </c>
      <c r="H4" s="177"/>
    </row>
    <row r="5" spans="1:8" ht="24" customHeight="1">
      <c r="A5" s="36" t="s">
        <v>2</v>
      </c>
      <c r="B5" s="5" t="s">
        <v>17</v>
      </c>
      <c r="C5" s="2">
        <v>23968</v>
      </c>
      <c r="D5" s="2">
        <v>23968</v>
      </c>
      <c r="E5" s="35">
        <v>28280.63357</v>
      </c>
      <c r="F5" s="75">
        <v>1.1799</v>
      </c>
      <c r="G5" s="177" t="s">
        <v>2</v>
      </c>
      <c r="H5" s="177"/>
    </row>
    <row r="6" spans="1:8" ht="15" customHeight="1">
      <c r="A6" s="36" t="s">
        <v>2</v>
      </c>
      <c r="B6" s="5" t="s">
        <v>18</v>
      </c>
      <c r="C6" s="2">
        <v>234214</v>
      </c>
      <c r="D6" s="2">
        <v>234214</v>
      </c>
      <c r="E6" s="35">
        <v>262546.37024</v>
      </c>
      <c r="F6" s="75">
        <v>1.121</v>
      </c>
      <c r="G6" s="177" t="s">
        <v>2</v>
      </c>
      <c r="H6" s="177"/>
    </row>
    <row r="7" spans="1:8" ht="21.75" customHeight="1">
      <c r="A7" s="36" t="s">
        <v>2</v>
      </c>
      <c r="B7" s="5" t="s">
        <v>19</v>
      </c>
      <c r="C7" s="2">
        <v>71993</v>
      </c>
      <c r="D7" s="2">
        <v>71993</v>
      </c>
      <c r="E7" s="35">
        <v>71993</v>
      </c>
      <c r="F7" s="75">
        <v>1</v>
      </c>
      <c r="G7" s="177" t="s">
        <v>1705</v>
      </c>
      <c r="H7" s="177"/>
    </row>
    <row r="8" spans="1:8" ht="15" customHeight="1">
      <c r="A8" s="36" t="s">
        <v>2</v>
      </c>
      <c r="B8" s="5" t="s">
        <v>20</v>
      </c>
      <c r="C8" s="2">
        <v>510577</v>
      </c>
      <c r="D8" s="2">
        <v>510577</v>
      </c>
      <c r="E8" s="35">
        <v>514467.60933</v>
      </c>
      <c r="F8" s="75">
        <v>1.0076</v>
      </c>
      <c r="G8" s="177" t="s">
        <v>2</v>
      </c>
      <c r="H8" s="177"/>
    </row>
    <row r="9" spans="1:8" ht="15" customHeight="1">
      <c r="A9" s="36" t="s">
        <v>2</v>
      </c>
      <c r="B9" s="5" t="s">
        <v>21</v>
      </c>
      <c r="C9" s="2">
        <v>76000</v>
      </c>
      <c r="D9" s="2">
        <v>76000</v>
      </c>
      <c r="E9" s="35">
        <v>84062.20078</v>
      </c>
      <c r="F9" s="75">
        <v>1.1061</v>
      </c>
      <c r="G9" s="177" t="s">
        <v>2</v>
      </c>
      <c r="H9" s="177"/>
    </row>
    <row r="10" spans="1:8" ht="15" customHeight="1">
      <c r="A10" s="178" t="s">
        <v>22</v>
      </c>
      <c r="B10" s="178"/>
      <c r="C10" s="8">
        <v>1211361</v>
      </c>
      <c r="D10" s="8">
        <v>1211361</v>
      </c>
      <c r="E10" s="8">
        <v>1261407.80853</v>
      </c>
      <c r="F10" s="76">
        <v>1.0413</v>
      </c>
      <c r="G10" s="181" t="s">
        <v>2</v>
      </c>
      <c r="H10" s="181"/>
    </row>
    <row r="11" spans="1:8" ht="15" customHeight="1">
      <c r="A11" s="179" t="s">
        <v>23</v>
      </c>
      <c r="B11" s="179"/>
      <c r="C11" s="179"/>
      <c r="D11" s="179"/>
      <c r="E11" s="179"/>
      <c r="F11" s="179"/>
      <c r="G11" s="179"/>
      <c r="H11" s="179"/>
    </row>
    <row r="12" spans="1:8" ht="22.5" customHeight="1">
      <c r="A12" s="36" t="s">
        <v>2</v>
      </c>
      <c r="B12" s="5" t="s">
        <v>24</v>
      </c>
      <c r="C12" s="2">
        <v>100</v>
      </c>
      <c r="D12" s="2">
        <v>100</v>
      </c>
      <c r="E12" s="35">
        <v>34.956</v>
      </c>
      <c r="F12" s="75">
        <v>0.34956</v>
      </c>
      <c r="G12" s="177" t="s">
        <v>2</v>
      </c>
      <c r="H12" s="177"/>
    </row>
    <row r="13" spans="1:8" ht="21" customHeight="1">
      <c r="A13" s="36" t="s">
        <v>2</v>
      </c>
      <c r="B13" s="5" t="s">
        <v>25</v>
      </c>
      <c r="C13" s="2">
        <v>15</v>
      </c>
      <c r="D13" s="2">
        <v>15</v>
      </c>
      <c r="E13" s="35">
        <v>20.573</v>
      </c>
      <c r="F13" s="75">
        <v>1.3715</v>
      </c>
      <c r="G13" s="177" t="s">
        <v>2</v>
      </c>
      <c r="H13" s="177"/>
    </row>
    <row r="14" spans="1:8" ht="33.75" customHeight="1">
      <c r="A14" s="36" t="s">
        <v>2</v>
      </c>
      <c r="B14" s="5" t="s">
        <v>26</v>
      </c>
      <c r="C14" s="2">
        <v>56000</v>
      </c>
      <c r="D14" s="2">
        <v>56000</v>
      </c>
      <c r="E14" s="35">
        <v>53562.43692</v>
      </c>
      <c r="F14" s="75">
        <v>0.95647</v>
      </c>
      <c r="G14" s="177" t="s">
        <v>2</v>
      </c>
      <c r="H14" s="177"/>
    </row>
    <row r="15" spans="1:8" ht="12" customHeight="1">
      <c r="A15" s="36" t="s">
        <v>2</v>
      </c>
      <c r="B15" s="5" t="s">
        <v>27</v>
      </c>
      <c r="C15" s="2">
        <v>2400</v>
      </c>
      <c r="D15" s="2">
        <v>2400</v>
      </c>
      <c r="E15" s="35">
        <v>2322.88038</v>
      </c>
      <c r="F15" s="75">
        <v>0.96787</v>
      </c>
      <c r="G15" s="177" t="s">
        <v>2</v>
      </c>
      <c r="H15" s="177"/>
    </row>
    <row r="16" spans="1:8" ht="16.5" customHeight="1">
      <c r="A16" s="36" t="s">
        <v>2</v>
      </c>
      <c r="B16" s="5" t="s">
        <v>28</v>
      </c>
      <c r="C16" s="2">
        <v>800</v>
      </c>
      <c r="D16" s="2">
        <v>800</v>
      </c>
      <c r="E16" s="35">
        <v>1005.795</v>
      </c>
      <c r="F16" s="75">
        <v>1.2572</v>
      </c>
      <c r="G16" s="177" t="s">
        <v>2</v>
      </c>
      <c r="H16" s="177"/>
    </row>
    <row r="17" spans="1:8" ht="15.75" customHeight="1">
      <c r="A17" s="36" t="s">
        <v>2</v>
      </c>
      <c r="B17" s="5" t="s">
        <v>29</v>
      </c>
      <c r="C17" s="2">
        <v>6000</v>
      </c>
      <c r="D17" s="2">
        <v>6000</v>
      </c>
      <c r="E17" s="35">
        <v>5874.95884</v>
      </c>
      <c r="F17" s="75">
        <v>0.97916</v>
      </c>
      <c r="G17" s="177" t="s">
        <v>2</v>
      </c>
      <c r="H17" s="177"/>
    </row>
    <row r="18" spans="1:8" ht="15" customHeight="1">
      <c r="A18" s="36" t="s">
        <v>2</v>
      </c>
      <c r="B18" s="5" t="s">
        <v>30</v>
      </c>
      <c r="C18" s="2">
        <v>10</v>
      </c>
      <c r="D18" s="2">
        <v>10</v>
      </c>
      <c r="E18" s="35">
        <v>13.485</v>
      </c>
      <c r="F18" s="75">
        <v>1.3485</v>
      </c>
      <c r="G18" s="177" t="s">
        <v>2</v>
      </c>
      <c r="H18" s="177"/>
    </row>
    <row r="19" spans="1:8" ht="15" customHeight="1">
      <c r="A19" s="36" t="s">
        <v>2</v>
      </c>
      <c r="B19" s="5" t="s">
        <v>31</v>
      </c>
      <c r="C19" s="2">
        <v>1400</v>
      </c>
      <c r="D19" s="2">
        <v>1400</v>
      </c>
      <c r="E19" s="35">
        <v>1535.268</v>
      </c>
      <c r="F19" s="75">
        <v>1.0966</v>
      </c>
      <c r="G19" s="177" t="s">
        <v>2</v>
      </c>
      <c r="H19" s="177"/>
    </row>
    <row r="20" spans="1:8" ht="24.75" customHeight="1">
      <c r="A20" s="36" t="s">
        <v>2</v>
      </c>
      <c r="B20" s="5" t="s">
        <v>32</v>
      </c>
      <c r="C20" s="2">
        <v>3500</v>
      </c>
      <c r="D20" s="2">
        <v>3500</v>
      </c>
      <c r="E20" s="35">
        <v>4437.90358</v>
      </c>
      <c r="F20" s="75">
        <v>1.268</v>
      </c>
      <c r="G20" s="177" t="s">
        <v>2</v>
      </c>
      <c r="H20" s="177"/>
    </row>
    <row r="21" spans="1:8" ht="26.25" customHeight="1">
      <c r="A21" s="36" t="s">
        <v>2</v>
      </c>
      <c r="B21" s="5" t="s">
        <v>33</v>
      </c>
      <c r="C21" s="2">
        <v>2300</v>
      </c>
      <c r="D21" s="2">
        <v>2300</v>
      </c>
      <c r="E21" s="35">
        <v>2653.2</v>
      </c>
      <c r="F21" s="75">
        <v>1.1536</v>
      </c>
      <c r="G21" s="177" t="s">
        <v>2</v>
      </c>
      <c r="H21" s="177"/>
    </row>
    <row r="22" spans="1:8" ht="16.5" customHeight="1">
      <c r="A22" s="36" t="s">
        <v>2</v>
      </c>
      <c r="B22" s="5" t="s">
        <v>34</v>
      </c>
      <c r="C22" s="2">
        <v>100000</v>
      </c>
      <c r="D22" s="2">
        <v>100000</v>
      </c>
      <c r="E22" s="35">
        <v>106789</v>
      </c>
      <c r="F22" s="75">
        <f>E22/D22</f>
        <v>1.06789</v>
      </c>
      <c r="G22" s="177" t="s">
        <v>2</v>
      </c>
      <c r="H22" s="177"/>
    </row>
    <row r="23" spans="1:8" ht="24" customHeight="1">
      <c r="A23" s="36" t="s">
        <v>2</v>
      </c>
      <c r="B23" s="5" t="s">
        <v>35</v>
      </c>
      <c r="C23" s="2">
        <v>0</v>
      </c>
      <c r="D23" s="2">
        <v>0</v>
      </c>
      <c r="E23" s="35">
        <v>308</v>
      </c>
      <c r="F23" s="75">
        <v>0</v>
      </c>
      <c r="G23" s="177" t="s">
        <v>36</v>
      </c>
      <c r="H23" s="177"/>
    </row>
    <row r="24" spans="1:8" ht="15" customHeight="1">
      <c r="A24" s="36" t="s">
        <v>2</v>
      </c>
      <c r="B24" s="5" t="s">
        <v>37</v>
      </c>
      <c r="C24" s="2">
        <v>50</v>
      </c>
      <c r="D24" s="2">
        <v>50</v>
      </c>
      <c r="E24" s="35">
        <v>76</v>
      </c>
      <c r="F24" s="75">
        <v>1.52</v>
      </c>
      <c r="G24" s="177" t="s">
        <v>38</v>
      </c>
      <c r="H24" s="177"/>
    </row>
    <row r="25" spans="1:8" ht="15.75" customHeight="1">
      <c r="A25" s="36" t="s">
        <v>2</v>
      </c>
      <c r="B25" s="5" t="s">
        <v>37</v>
      </c>
      <c r="C25" s="2">
        <v>1932</v>
      </c>
      <c r="D25" s="2">
        <v>1932</v>
      </c>
      <c r="E25" s="35">
        <v>1906</v>
      </c>
      <c r="F25" s="75">
        <f>E25/D25</f>
        <v>0.9865424430641822</v>
      </c>
      <c r="G25" s="189" t="s">
        <v>1634</v>
      </c>
      <c r="H25" s="177"/>
    </row>
    <row r="26" spans="1:8" ht="15" customHeight="1">
      <c r="A26" s="36" t="s">
        <v>2</v>
      </c>
      <c r="B26" s="5" t="s">
        <v>37</v>
      </c>
      <c r="C26" s="2">
        <v>8</v>
      </c>
      <c r="D26" s="2">
        <v>8</v>
      </c>
      <c r="E26" s="35">
        <v>7</v>
      </c>
      <c r="F26" s="75">
        <f>E26/D26</f>
        <v>0.875</v>
      </c>
      <c r="G26" s="189" t="s">
        <v>373</v>
      </c>
      <c r="H26" s="177"/>
    </row>
    <row r="27" spans="1:8" ht="15" customHeight="1">
      <c r="A27" s="36" t="s">
        <v>2</v>
      </c>
      <c r="B27" s="5" t="s">
        <v>37</v>
      </c>
      <c r="C27" s="2">
        <v>9752</v>
      </c>
      <c r="D27" s="2">
        <v>9752</v>
      </c>
      <c r="E27" s="35">
        <v>16859</v>
      </c>
      <c r="F27" s="75">
        <f>E27/D27</f>
        <v>1.7287735849056605</v>
      </c>
      <c r="G27" s="189" t="s">
        <v>1633</v>
      </c>
      <c r="H27" s="177"/>
    </row>
    <row r="28" spans="1:8" ht="15" customHeight="1">
      <c r="A28" s="36" t="s">
        <v>2</v>
      </c>
      <c r="B28" s="5" t="s">
        <v>37</v>
      </c>
      <c r="C28" s="2">
        <v>0</v>
      </c>
      <c r="D28" s="2">
        <v>0</v>
      </c>
      <c r="E28" s="35">
        <v>1.29</v>
      </c>
      <c r="F28" s="75">
        <v>0</v>
      </c>
      <c r="G28" s="189" t="s">
        <v>388</v>
      </c>
      <c r="H28" s="177"/>
    </row>
    <row r="29" spans="1:8" ht="15" customHeight="1">
      <c r="A29" s="36" t="s">
        <v>2</v>
      </c>
      <c r="B29" s="5" t="s">
        <v>37</v>
      </c>
      <c r="C29" s="2">
        <v>6725</v>
      </c>
      <c r="D29" s="2">
        <v>6725</v>
      </c>
      <c r="E29" s="35">
        <v>7920</v>
      </c>
      <c r="F29" s="75">
        <f>E29/D29</f>
        <v>1.1776951672862455</v>
      </c>
      <c r="G29" s="189" t="s">
        <v>1632</v>
      </c>
      <c r="H29" s="177"/>
    </row>
    <row r="30" spans="1:8" ht="15" customHeight="1">
      <c r="A30" s="36" t="s">
        <v>2</v>
      </c>
      <c r="B30" s="5" t="s">
        <v>37</v>
      </c>
      <c r="C30" s="2">
        <v>480</v>
      </c>
      <c r="D30" s="2">
        <v>480</v>
      </c>
      <c r="E30" s="35">
        <v>552</v>
      </c>
      <c r="F30" s="75">
        <f>E30/D30</f>
        <v>1.15</v>
      </c>
      <c r="G30" s="189" t="s">
        <v>1631</v>
      </c>
      <c r="H30" s="177"/>
    </row>
    <row r="31" spans="1:8" ht="15.75" customHeight="1">
      <c r="A31" s="36" t="s">
        <v>2</v>
      </c>
      <c r="B31" s="5" t="s">
        <v>37</v>
      </c>
      <c r="C31" s="2">
        <v>2600</v>
      </c>
      <c r="D31" s="2">
        <v>2600</v>
      </c>
      <c r="E31" s="35">
        <v>5216</v>
      </c>
      <c r="F31" s="75">
        <f>E31/D31</f>
        <v>2.006153846153846</v>
      </c>
      <c r="G31" s="189" t="s">
        <v>1630</v>
      </c>
      <c r="H31" s="177"/>
    </row>
    <row r="32" spans="1:8" ht="15" customHeight="1">
      <c r="A32" s="36" t="s">
        <v>2</v>
      </c>
      <c r="B32" s="5" t="s">
        <v>37</v>
      </c>
      <c r="C32" s="2">
        <v>5</v>
      </c>
      <c r="D32" s="2">
        <v>5</v>
      </c>
      <c r="E32" s="35">
        <v>5.85</v>
      </c>
      <c r="F32" s="75">
        <v>1.17</v>
      </c>
      <c r="G32" s="177" t="s">
        <v>39</v>
      </c>
      <c r="H32" s="177"/>
    </row>
    <row r="33" spans="1:8" ht="15" customHeight="1">
      <c r="A33" s="178" t="s">
        <v>40</v>
      </c>
      <c r="B33" s="178"/>
      <c r="C33" s="8">
        <v>194077</v>
      </c>
      <c r="D33" s="8">
        <v>194077</v>
      </c>
      <c r="E33" s="8">
        <v>211101.92885</v>
      </c>
      <c r="F33" s="76">
        <v>1.0877</v>
      </c>
      <c r="G33" s="181" t="s">
        <v>2</v>
      </c>
      <c r="H33" s="181"/>
    </row>
    <row r="34" spans="1:12" ht="16.5" customHeight="1">
      <c r="A34" s="182" t="s">
        <v>41</v>
      </c>
      <c r="B34" s="182"/>
      <c r="C34" s="77">
        <v>1405438</v>
      </c>
      <c r="D34" s="77">
        <v>1405438</v>
      </c>
      <c r="E34" s="77">
        <v>1472509.73738</v>
      </c>
      <c r="F34" s="78">
        <v>1.0477</v>
      </c>
      <c r="G34" s="176" t="s">
        <v>2</v>
      </c>
      <c r="H34" s="176"/>
      <c r="J34" s="31"/>
      <c r="K34" s="31"/>
      <c r="L34" s="31"/>
    </row>
    <row r="35" spans="1:8" ht="15" customHeight="1">
      <c r="A35" s="179" t="s">
        <v>42</v>
      </c>
      <c r="B35" s="179"/>
      <c r="C35" s="179"/>
      <c r="D35" s="179"/>
      <c r="E35" s="179"/>
      <c r="F35" s="179"/>
      <c r="G35" s="179"/>
      <c r="H35" s="179"/>
    </row>
    <row r="36" spans="1:8" ht="15" customHeight="1">
      <c r="A36" s="180" t="s">
        <v>43</v>
      </c>
      <c r="B36" s="180"/>
      <c r="C36" s="180"/>
      <c r="D36" s="180"/>
      <c r="E36" s="180"/>
      <c r="F36" s="180"/>
      <c r="G36" s="180"/>
      <c r="H36" s="180"/>
    </row>
    <row r="37" spans="1:8" ht="17.25" customHeight="1">
      <c r="A37" s="36" t="s">
        <v>2</v>
      </c>
      <c r="B37" s="5" t="s">
        <v>44</v>
      </c>
      <c r="C37" s="2">
        <v>1500</v>
      </c>
      <c r="D37" s="2">
        <v>1500</v>
      </c>
      <c r="E37" s="35">
        <v>1634.94</v>
      </c>
      <c r="F37" s="75">
        <v>1.09</v>
      </c>
      <c r="G37" s="177" t="s">
        <v>45</v>
      </c>
      <c r="H37" s="177"/>
    </row>
    <row r="38" spans="1:8" ht="15" customHeight="1">
      <c r="A38" s="180" t="s">
        <v>46</v>
      </c>
      <c r="B38" s="180"/>
      <c r="C38" s="180"/>
      <c r="D38" s="180"/>
      <c r="E38" s="180"/>
      <c r="F38" s="180"/>
      <c r="G38" s="180"/>
      <c r="H38" s="180"/>
    </row>
    <row r="39" spans="1:8" ht="17.25" customHeight="1">
      <c r="A39" s="36" t="s">
        <v>2</v>
      </c>
      <c r="B39" s="5" t="s">
        <v>44</v>
      </c>
      <c r="C39" s="2">
        <v>300</v>
      </c>
      <c r="D39" s="2">
        <v>300</v>
      </c>
      <c r="E39" s="35">
        <v>363.295</v>
      </c>
      <c r="F39" s="75">
        <v>1.211</v>
      </c>
      <c r="G39" s="177" t="s">
        <v>47</v>
      </c>
      <c r="H39" s="177"/>
    </row>
    <row r="40" spans="1:8" ht="24.75" customHeight="1">
      <c r="A40" s="36" t="s">
        <v>2</v>
      </c>
      <c r="B40" s="5" t="s">
        <v>44</v>
      </c>
      <c r="C40" s="2">
        <v>0</v>
      </c>
      <c r="D40" s="2">
        <v>1691.342</v>
      </c>
      <c r="E40" s="35">
        <v>1691.342</v>
      </c>
      <c r="F40" s="75">
        <v>1</v>
      </c>
      <c r="G40" s="177" t="s">
        <v>48</v>
      </c>
      <c r="H40" s="177"/>
    </row>
    <row r="41" spans="1:8" ht="16.5" customHeight="1">
      <c r="A41" s="36" t="s">
        <v>2</v>
      </c>
      <c r="B41" s="5" t="s">
        <v>44</v>
      </c>
      <c r="C41" s="2">
        <v>0</v>
      </c>
      <c r="D41" s="2">
        <v>0</v>
      </c>
      <c r="E41" s="35">
        <v>107.329</v>
      </c>
      <c r="F41" s="75">
        <v>0</v>
      </c>
      <c r="G41" s="177" t="s">
        <v>49</v>
      </c>
      <c r="H41" s="177"/>
    </row>
    <row r="42" spans="1:8" ht="15" customHeight="1">
      <c r="A42" s="180" t="s">
        <v>50</v>
      </c>
      <c r="B42" s="180"/>
      <c r="C42" s="180"/>
      <c r="D42" s="180"/>
      <c r="E42" s="180"/>
      <c r="F42" s="180"/>
      <c r="G42" s="180"/>
      <c r="H42" s="180"/>
    </row>
    <row r="43" spans="1:8" ht="26.25" customHeight="1">
      <c r="A43" s="36" t="s">
        <v>2</v>
      </c>
      <c r="B43" s="5" t="s">
        <v>44</v>
      </c>
      <c r="C43" s="2">
        <v>0</v>
      </c>
      <c r="D43" s="2">
        <v>87.82</v>
      </c>
      <c r="E43" s="35">
        <v>87.82</v>
      </c>
      <c r="F43" s="75">
        <v>1</v>
      </c>
      <c r="G43" s="177" t="s">
        <v>51</v>
      </c>
      <c r="H43" s="177"/>
    </row>
    <row r="44" spans="1:8" ht="15" customHeight="1">
      <c r="A44" s="180" t="s">
        <v>53</v>
      </c>
      <c r="B44" s="180"/>
      <c r="C44" s="180"/>
      <c r="D44" s="180"/>
      <c r="E44" s="180"/>
      <c r="F44" s="180"/>
      <c r="G44" s="180"/>
      <c r="H44" s="180"/>
    </row>
    <row r="45" spans="1:8" ht="16.5" customHeight="1">
      <c r="A45" s="36" t="s">
        <v>2</v>
      </c>
      <c r="B45" s="5" t="s">
        <v>44</v>
      </c>
      <c r="C45" s="2">
        <v>800</v>
      </c>
      <c r="D45" s="2">
        <v>800</v>
      </c>
      <c r="E45" s="35">
        <v>594.585</v>
      </c>
      <c r="F45" s="75">
        <v>0.74323</v>
      </c>
      <c r="G45" s="177" t="s">
        <v>54</v>
      </c>
      <c r="H45" s="177"/>
    </row>
    <row r="46" spans="1:8" ht="27" customHeight="1">
      <c r="A46" s="36" t="s">
        <v>2</v>
      </c>
      <c r="B46" s="5" t="s">
        <v>44</v>
      </c>
      <c r="C46" s="2">
        <v>0</v>
      </c>
      <c r="D46" s="2">
        <v>2657.462</v>
      </c>
      <c r="E46" s="35">
        <v>2657.462</v>
      </c>
      <c r="F46" s="75">
        <v>1</v>
      </c>
      <c r="G46" s="177" t="s">
        <v>55</v>
      </c>
      <c r="H46" s="177"/>
    </row>
    <row r="47" spans="1:8" ht="17.25" customHeight="1">
      <c r="A47" s="36" t="s">
        <v>2</v>
      </c>
      <c r="B47" s="5" t="s">
        <v>44</v>
      </c>
      <c r="C47" s="2">
        <v>50</v>
      </c>
      <c r="D47" s="2">
        <v>50</v>
      </c>
      <c r="E47" s="35">
        <v>24.1</v>
      </c>
      <c r="F47" s="75">
        <v>0.482</v>
      </c>
      <c r="G47" s="177" t="s">
        <v>56</v>
      </c>
      <c r="H47" s="177"/>
    </row>
    <row r="48" spans="1:8" ht="15" customHeight="1">
      <c r="A48" s="180" t="s">
        <v>59</v>
      </c>
      <c r="B48" s="180"/>
      <c r="C48" s="180"/>
      <c r="D48" s="180"/>
      <c r="E48" s="180"/>
      <c r="F48" s="180"/>
      <c r="G48" s="180"/>
      <c r="H48" s="180"/>
    </row>
    <row r="49" spans="1:8" ht="16.5" customHeight="1">
      <c r="A49" s="36" t="s">
        <v>2</v>
      </c>
      <c r="B49" s="5" t="s">
        <v>44</v>
      </c>
      <c r="C49" s="2">
        <v>1</v>
      </c>
      <c r="D49" s="2">
        <v>1</v>
      </c>
      <c r="E49" s="35">
        <v>1</v>
      </c>
      <c r="F49" s="75">
        <v>1</v>
      </c>
      <c r="G49" s="177" t="s">
        <v>60</v>
      </c>
      <c r="H49" s="177"/>
    </row>
    <row r="50" spans="1:8" ht="15" customHeight="1">
      <c r="A50" s="180" t="s">
        <v>65</v>
      </c>
      <c r="B50" s="180"/>
      <c r="C50" s="180"/>
      <c r="D50" s="180"/>
      <c r="E50" s="180"/>
      <c r="F50" s="180"/>
      <c r="G50" s="180"/>
      <c r="H50" s="180"/>
    </row>
    <row r="51" spans="1:8" ht="28.5" customHeight="1">
      <c r="A51" s="36" t="s">
        <v>2</v>
      </c>
      <c r="B51" s="5" t="s">
        <v>44</v>
      </c>
      <c r="C51" s="2">
        <v>0</v>
      </c>
      <c r="D51" s="2">
        <v>15</v>
      </c>
      <c r="E51" s="35">
        <v>15</v>
      </c>
      <c r="F51" s="75">
        <v>1</v>
      </c>
      <c r="G51" s="177" t="s">
        <v>66</v>
      </c>
      <c r="H51" s="177"/>
    </row>
    <row r="52" spans="1:8" ht="15" customHeight="1">
      <c r="A52" s="180" t="s">
        <v>68</v>
      </c>
      <c r="B52" s="180"/>
      <c r="C52" s="180"/>
      <c r="D52" s="180"/>
      <c r="E52" s="180"/>
      <c r="F52" s="180"/>
      <c r="G52" s="180"/>
      <c r="H52" s="180"/>
    </row>
    <row r="53" spans="1:8" ht="16.5" customHeight="1">
      <c r="A53" s="36" t="s">
        <v>2</v>
      </c>
      <c r="B53" s="5" t="s">
        <v>44</v>
      </c>
      <c r="C53" s="2">
        <v>0</v>
      </c>
      <c r="D53" s="2">
        <v>148.48</v>
      </c>
      <c r="E53" s="35">
        <v>148.48</v>
      </c>
      <c r="F53" s="75">
        <v>1</v>
      </c>
      <c r="G53" s="177" t="s">
        <v>69</v>
      </c>
      <c r="H53" s="177"/>
    </row>
    <row r="54" spans="1:8" ht="15" customHeight="1">
      <c r="A54" s="180" t="s">
        <v>57</v>
      </c>
      <c r="B54" s="180"/>
      <c r="C54" s="180"/>
      <c r="D54" s="180"/>
      <c r="E54" s="180"/>
      <c r="F54" s="180"/>
      <c r="G54" s="180"/>
      <c r="H54" s="180"/>
    </row>
    <row r="55" spans="1:8" ht="16.5" customHeight="1">
      <c r="A55" s="36" t="s">
        <v>2</v>
      </c>
      <c r="B55" s="5" t="s">
        <v>44</v>
      </c>
      <c r="C55" s="2">
        <v>2</v>
      </c>
      <c r="D55" s="2">
        <v>3</v>
      </c>
      <c r="E55" s="35">
        <v>3.16</v>
      </c>
      <c r="F55" s="75">
        <v>1</v>
      </c>
      <c r="G55" s="177" t="s">
        <v>71</v>
      </c>
      <c r="H55" s="177"/>
    </row>
    <row r="56" spans="1:8" ht="18" customHeight="1">
      <c r="A56" s="36" t="s">
        <v>2</v>
      </c>
      <c r="B56" s="5" t="s">
        <v>44</v>
      </c>
      <c r="C56" s="2">
        <v>512</v>
      </c>
      <c r="D56" s="2">
        <v>512</v>
      </c>
      <c r="E56" s="35">
        <v>582</v>
      </c>
      <c r="F56" s="75">
        <v>1.1367</v>
      </c>
      <c r="G56" s="177" t="s">
        <v>72</v>
      </c>
      <c r="H56" s="177"/>
    </row>
    <row r="57" spans="1:8" ht="25.5" customHeight="1">
      <c r="A57" s="36" t="s">
        <v>2</v>
      </c>
      <c r="B57" s="5" t="s">
        <v>44</v>
      </c>
      <c r="C57" s="2">
        <v>0</v>
      </c>
      <c r="D57" s="2">
        <v>8.966</v>
      </c>
      <c r="E57" s="35">
        <v>8.966</v>
      </c>
      <c r="F57" s="75">
        <v>1</v>
      </c>
      <c r="G57" s="177" t="s">
        <v>73</v>
      </c>
      <c r="H57" s="177"/>
    </row>
    <row r="58" spans="1:8" ht="25.5" customHeight="1">
      <c r="A58" s="178" t="s">
        <v>74</v>
      </c>
      <c r="B58" s="178"/>
      <c r="C58" s="8">
        <v>3165</v>
      </c>
      <c r="D58" s="8">
        <v>7774.07</v>
      </c>
      <c r="E58" s="8">
        <v>7919.099</v>
      </c>
      <c r="F58" s="76">
        <v>1.0187</v>
      </c>
      <c r="G58" s="181" t="s">
        <v>2</v>
      </c>
      <c r="H58" s="181"/>
    </row>
    <row r="59" spans="1:8" ht="15" customHeight="1">
      <c r="A59" s="179" t="s">
        <v>75</v>
      </c>
      <c r="B59" s="179"/>
      <c r="C59" s="179"/>
      <c r="D59" s="179"/>
      <c r="E59" s="179"/>
      <c r="F59" s="179"/>
      <c r="G59" s="179"/>
      <c r="H59" s="179"/>
    </row>
    <row r="60" spans="1:8" ht="15" customHeight="1">
      <c r="A60" s="180" t="s">
        <v>76</v>
      </c>
      <c r="B60" s="180"/>
      <c r="C60" s="180"/>
      <c r="D60" s="180"/>
      <c r="E60" s="180"/>
      <c r="F60" s="180"/>
      <c r="G60" s="180"/>
      <c r="H60" s="180"/>
    </row>
    <row r="61" spans="1:8" ht="22.5" customHeight="1">
      <c r="A61" s="36" t="s">
        <v>2</v>
      </c>
      <c r="B61" s="5" t="s">
        <v>77</v>
      </c>
      <c r="C61" s="2">
        <v>15</v>
      </c>
      <c r="D61" s="2">
        <v>15</v>
      </c>
      <c r="E61" s="35">
        <v>26.0414</v>
      </c>
      <c r="F61" s="75">
        <v>1.7361</v>
      </c>
      <c r="G61" s="177" t="s">
        <v>78</v>
      </c>
      <c r="H61" s="177"/>
    </row>
    <row r="62" spans="1:8" ht="15" customHeight="1">
      <c r="A62" s="180" t="s">
        <v>59</v>
      </c>
      <c r="B62" s="180"/>
      <c r="C62" s="180"/>
      <c r="D62" s="180"/>
      <c r="E62" s="180"/>
      <c r="F62" s="180"/>
      <c r="G62" s="180"/>
      <c r="H62" s="180"/>
    </row>
    <row r="63" spans="1:8" ht="24" customHeight="1">
      <c r="A63" s="36" t="s">
        <v>2</v>
      </c>
      <c r="B63" s="5" t="s">
        <v>77</v>
      </c>
      <c r="C63" s="2">
        <v>0</v>
      </c>
      <c r="D63" s="2">
        <v>0</v>
      </c>
      <c r="E63" s="35">
        <v>1</v>
      </c>
      <c r="F63" s="75">
        <v>0</v>
      </c>
      <c r="G63" s="177" t="s">
        <v>79</v>
      </c>
      <c r="H63" s="177"/>
    </row>
    <row r="64" spans="1:8" ht="15" customHeight="1">
      <c r="A64" s="178" t="s">
        <v>80</v>
      </c>
      <c r="B64" s="178"/>
      <c r="C64" s="8">
        <v>15</v>
      </c>
      <c r="D64" s="8">
        <v>15</v>
      </c>
      <c r="E64" s="8">
        <v>27.0414</v>
      </c>
      <c r="F64" s="76">
        <v>1.8028</v>
      </c>
      <c r="G64" s="181" t="s">
        <v>2</v>
      </c>
      <c r="H64" s="181"/>
    </row>
    <row r="65" spans="1:8" ht="15" customHeight="1">
      <c r="A65" s="179" t="s">
        <v>81</v>
      </c>
      <c r="B65" s="179"/>
      <c r="C65" s="179"/>
      <c r="D65" s="179"/>
      <c r="E65" s="179"/>
      <c r="F65" s="179"/>
      <c r="G65" s="179"/>
      <c r="H65" s="179"/>
    </row>
    <row r="66" spans="1:8" ht="15" customHeight="1">
      <c r="A66" s="180" t="s">
        <v>82</v>
      </c>
      <c r="B66" s="180"/>
      <c r="C66" s="180"/>
      <c r="D66" s="180"/>
      <c r="E66" s="180"/>
      <c r="F66" s="180"/>
      <c r="G66" s="180"/>
      <c r="H66" s="180"/>
    </row>
    <row r="67" spans="1:8" ht="15.75" customHeight="1">
      <c r="A67" s="36" t="s">
        <v>2</v>
      </c>
      <c r="B67" s="23" t="s">
        <v>1623</v>
      </c>
      <c r="C67" s="2">
        <v>790</v>
      </c>
      <c r="D67" s="2">
        <v>790</v>
      </c>
      <c r="E67" s="35">
        <v>790</v>
      </c>
      <c r="F67" s="75">
        <v>1</v>
      </c>
      <c r="G67" s="177" t="s">
        <v>83</v>
      </c>
      <c r="H67" s="177"/>
    </row>
    <row r="68" spans="1:8" ht="15" customHeight="1">
      <c r="A68" s="180" t="s">
        <v>85</v>
      </c>
      <c r="B68" s="180"/>
      <c r="C68" s="180"/>
      <c r="D68" s="180"/>
      <c r="E68" s="180"/>
      <c r="F68" s="180"/>
      <c r="G68" s="180"/>
      <c r="H68" s="180"/>
    </row>
    <row r="69" spans="1:8" ht="15" customHeight="1">
      <c r="A69" s="36" t="s">
        <v>2</v>
      </c>
      <c r="B69" s="23" t="s">
        <v>1623</v>
      </c>
      <c r="C69" s="2">
        <v>6400</v>
      </c>
      <c r="D69" s="2">
        <v>8680.464</v>
      </c>
      <c r="E69" s="35">
        <v>8680.464</v>
      </c>
      <c r="F69" s="75">
        <v>1</v>
      </c>
      <c r="G69" s="177" t="s">
        <v>86</v>
      </c>
      <c r="H69" s="177"/>
    </row>
    <row r="70" spans="1:8" ht="15" customHeight="1">
      <c r="A70" s="180" t="s">
        <v>88</v>
      </c>
      <c r="B70" s="180"/>
      <c r="C70" s="180"/>
      <c r="D70" s="180"/>
      <c r="E70" s="180"/>
      <c r="F70" s="180"/>
      <c r="G70" s="180"/>
      <c r="H70" s="180"/>
    </row>
    <row r="71" spans="1:8" ht="15" customHeight="1">
      <c r="A71" s="36" t="s">
        <v>2</v>
      </c>
      <c r="B71" s="23" t="s">
        <v>1623</v>
      </c>
      <c r="C71" s="2">
        <v>10</v>
      </c>
      <c r="D71" s="2">
        <v>10</v>
      </c>
      <c r="E71" s="35">
        <v>10</v>
      </c>
      <c r="F71" s="75">
        <v>1</v>
      </c>
      <c r="G71" s="177" t="s">
        <v>89</v>
      </c>
      <c r="H71" s="177"/>
    </row>
    <row r="72" spans="1:8" ht="15" customHeight="1">
      <c r="A72" s="180" t="s">
        <v>91</v>
      </c>
      <c r="B72" s="180"/>
      <c r="C72" s="180"/>
      <c r="D72" s="180"/>
      <c r="E72" s="180"/>
      <c r="F72" s="180"/>
      <c r="G72" s="180"/>
      <c r="H72" s="180"/>
    </row>
    <row r="73" spans="1:8" ht="15" customHeight="1">
      <c r="A73" s="36" t="s">
        <v>2</v>
      </c>
      <c r="B73" s="23" t="s">
        <v>1623</v>
      </c>
      <c r="C73" s="2">
        <v>7000</v>
      </c>
      <c r="D73" s="2">
        <v>7000</v>
      </c>
      <c r="E73" s="35">
        <v>7000</v>
      </c>
      <c r="F73" s="75">
        <v>1</v>
      </c>
      <c r="G73" s="177" t="s">
        <v>92</v>
      </c>
      <c r="H73" s="177"/>
    </row>
    <row r="74" spans="1:8" ht="15" customHeight="1">
      <c r="A74" s="180" t="s">
        <v>95</v>
      </c>
      <c r="B74" s="180"/>
      <c r="C74" s="180"/>
      <c r="D74" s="180"/>
      <c r="E74" s="180"/>
      <c r="F74" s="180"/>
      <c r="G74" s="180"/>
      <c r="H74" s="180"/>
    </row>
    <row r="75" spans="1:8" ht="15" customHeight="1">
      <c r="A75" s="36" t="s">
        <v>2</v>
      </c>
      <c r="B75" s="23" t="s">
        <v>1623</v>
      </c>
      <c r="C75" s="2">
        <v>1500</v>
      </c>
      <c r="D75" s="2">
        <v>1500</v>
      </c>
      <c r="E75" s="35">
        <v>1500</v>
      </c>
      <c r="F75" s="75">
        <v>1</v>
      </c>
      <c r="G75" s="177" t="s">
        <v>96</v>
      </c>
      <c r="H75" s="177"/>
    </row>
    <row r="76" spans="1:8" ht="15" customHeight="1">
      <c r="A76" s="180" t="s">
        <v>97</v>
      </c>
      <c r="B76" s="180"/>
      <c r="C76" s="180"/>
      <c r="D76" s="180"/>
      <c r="E76" s="180"/>
      <c r="F76" s="180"/>
      <c r="G76" s="180"/>
      <c r="H76" s="180"/>
    </row>
    <row r="77" spans="1:8" ht="15" customHeight="1">
      <c r="A77" s="36" t="s">
        <v>2</v>
      </c>
      <c r="B77" s="23" t="s">
        <v>1623</v>
      </c>
      <c r="C77" s="2">
        <v>1500</v>
      </c>
      <c r="D77" s="2">
        <v>1500</v>
      </c>
      <c r="E77" s="35">
        <v>1500</v>
      </c>
      <c r="F77" s="75">
        <v>1</v>
      </c>
      <c r="G77" s="177" t="s">
        <v>98</v>
      </c>
      <c r="H77" s="177"/>
    </row>
    <row r="78" spans="1:12" ht="15.75" customHeight="1">
      <c r="A78" s="178" t="s">
        <v>99</v>
      </c>
      <c r="B78" s="178"/>
      <c r="C78" s="8">
        <v>17200</v>
      </c>
      <c r="D78" s="8">
        <v>19480.464</v>
      </c>
      <c r="E78" s="8">
        <v>19480.464</v>
      </c>
      <c r="F78" s="76">
        <v>1</v>
      </c>
      <c r="G78" s="181" t="s">
        <v>2</v>
      </c>
      <c r="H78" s="181"/>
      <c r="J78" s="31"/>
      <c r="K78" s="31"/>
      <c r="L78" s="31"/>
    </row>
    <row r="79" spans="1:8" ht="15" customHeight="1">
      <c r="A79" s="179" t="s">
        <v>100</v>
      </c>
      <c r="B79" s="179"/>
      <c r="C79" s="179"/>
      <c r="D79" s="179"/>
      <c r="E79" s="179"/>
      <c r="F79" s="179"/>
      <c r="G79" s="179"/>
      <c r="H79" s="179"/>
    </row>
    <row r="80" spans="1:8" ht="15" customHeight="1">
      <c r="A80" s="180" t="s">
        <v>103</v>
      </c>
      <c r="B80" s="180"/>
      <c r="C80" s="180"/>
      <c r="D80" s="180"/>
      <c r="E80" s="180"/>
      <c r="F80" s="180"/>
      <c r="G80" s="180"/>
      <c r="H80" s="180"/>
    </row>
    <row r="81" spans="1:8" ht="15" customHeight="1">
      <c r="A81" s="36" t="s">
        <v>2</v>
      </c>
      <c r="B81" s="5" t="s">
        <v>102</v>
      </c>
      <c r="C81" s="2">
        <v>0</v>
      </c>
      <c r="D81" s="2">
        <v>0</v>
      </c>
      <c r="E81" s="35">
        <v>418.0551</v>
      </c>
      <c r="F81" s="75">
        <v>0</v>
      </c>
      <c r="G81" s="177" t="s">
        <v>104</v>
      </c>
      <c r="H81" s="177"/>
    </row>
    <row r="82" spans="1:8" ht="15" customHeight="1">
      <c r="A82" s="180" t="s">
        <v>105</v>
      </c>
      <c r="B82" s="180"/>
      <c r="C82" s="180"/>
      <c r="D82" s="180"/>
      <c r="E82" s="180"/>
      <c r="F82" s="180"/>
      <c r="G82" s="180"/>
      <c r="H82" s="180"/>
    </row>
    <row r="83" spans="1:8" ht="15" customHeight="1">
      <c r="A83" s="36" t="s">
        <v>2</v>
      </c>
      <c r="B83" s="5" t="s">
        <v>102</v>
      </c>
      <c r="C83" s="2">
        <v>150</v>
      </c>
      <c r="D83" s="2">
        <v>150</v>
      </c>
      <c r="E83" s="35">
        <v>69.50574</v>
      </c>
      <c r="F83" s="75">
        <v>0.46337</v>
      </c>
      <c r="G83" s="177" t="s">
        <v>106</v>
      </c>
      <c r="H83" s="177"/>
    </row>
    <row r="84" spans="1:8" ht="15" customHeight="1">
      <c r="A84" s="36" t="s">
        <v>2</v>
      </c>
      <c r="B84" s="5" t="s">
        <v>102</v>
      </c>
      <c r="C84" s="2">
        <v>0</v>
      </c>
      <c r="D84" s="2">
        <v>0</v>
      </c>
      <c r="E84" s="35">
        <v>193.2392</v>
      </c>
      <c r="F84" s="75">
        <v>0</v>
      </c>
      <c r="G84" s="177" t="s">
        <v>107</v>
      </c>
      <c r="H84" s="177"/>
    </row>
    <row r="85" spans="1:8" ht="15" customHeight="1">
      <c r="A85" s="178" t="s">
        <v>108</v>
      </c>
      <c r="B85" s="178"/>
      <c r="C85" s="8">
        <v>150</v>
      </c>
      <c r="D85" s="8">
        <v>150</v>
      </c>
      <c r="E85" s="8">
        <v>680.80004</v>
      </c>
      <c r="F85" s="76">
        <v>4.5387</v>
      </c>
      <c r="G85" s="181" t="s">
        <v>2</v>
      </c>
      <c r="H85" s="181"/>
    </row>
    <row r="86" spans="1:8" ht="15" customHeight="1">
      <c r="A86" s="179" t="s">
        <v>109</v>
      </c>
      <c r="B86" s="179"/>
      <c r="C86" s="179"/>
      <c r="D86" s="179"/>
      <c r="E86" s="179"/>
      <c r="F86" s="179"/>
      <c r="G86" s="179"/>
      <c r="H86" s="179"/>
    </row>
    <row r="87" spans="1:8" ht="15" customHeight="1">
      <c r="A87" s="180" t="s">
        <v>105</v>
      </c>
      <c r="B87" s="180"/>
      <c r="C87" s="180"/>
      <c r="D87" s="180"/>
      <c r="E87" s="180"/>
      <c r="F87" s="180"/>
      <c r="G87" s="180"/>
      <c r="H87" s="180"/>
    </row>
    <row r="88" spans="1:8" ht="15.75" customHeight="1">
      <c r="A88" s="36" t="s">
        <v>2</v>
      </c>
      <c r="B88" s="5" t="s">
        <v>110</v>
      </c>
      <c r="C88" s="2">
        <v>0</v>
      </c>
      <c r="D88" s="2">
        <v>5211.537</v>
      </c>
      <c r="E88" s="35">
        <v>5211.537</v>
      </c>
      <c r="F88" s="75">
        <v>1</v>
      </c>
      <c r="G88" s="177" t="s">
        <v>111</v>
      </c>
      <c r="H88" s="177"/>
    </row>
    <row r="89" spans="1:8" ht="17.25" customHeight="1">
      <c r="A89" s="178" t="s">
        <v>112</v>
      </c>
      <c r="B89" s="178"/>
      <c r="C89" s="8">
        <v>0</v>
      </c>
      <c r="D89" s="8">
        <v>5211.537</v>
      </c>
      <c r="E89" s="8">
        <v>5211.537</v>
      </c>
      <c r="F89" s="76">
        <v>1</v>
      </c>
      <c r="G89" s="181" t="s">
        <v>2</v>
      </c>
      <c r="H89" s="181"/>
    </row>
    <row r="90" spans="1:8" ht="15" customHeight="1">
      <c r="A90" s="179" t="s">
        <v>113</v>
      </c>
      <c r="B90" s="179"/>
      <c r="C90" s="179"/>
      <c r="D90" s="179"/>
      <c r="E90" s="179"/>
      <c r="F90" s="179"/>
      <c r="G90" s="179"/>
      <c r="H90" s="179"/>
    </row>
    <row r="91" spans="1:8" ht="15" customHeight="1">
      <c r="A91" s="180" t="s">
        <v>57</v>
      </c>
      <c r="B91" s="180"/>
      <c r="C91" s="180"/>
      <c r="D91" s="180"/>
      <c r="E91" s="180"/>
      <c r="F91" s="180"/>
      <c r="G91" s="180"/>
      <c r="H91" s="180"/>
    </row>
    <row r="92" spans="1:8" ht="15" customHeight="1">
      <c r="A92" s="36" t="s">
        <v>2</v>
      </c>
      <c r="B92" s="5" t="s">
        <v>114</v>
      </c>
      <c r="C92" s="2">
        <v>0</v>
      </c>
      <c r="D92" s="2">
        <v>0</v>
      </c>
      <c r="E92" s="35">
        <v>1.26105</v>
      </c>
      <c r="F92" s="75">
        <v>0</v>
      </c>
      <c r="G92" s="177" t="s">
        <v>115</v>
      </c>
      <c r="H92" s="177"/>
    </row>
    <row r="93" spans="1:8" ht="15" customHeight="1">
      <c r="A93" s="178" t="s">
        <v>116</v>
      </c>
      <c r="B93" s="178"/>
      <c r="C93" s="8">
        <v>0</v>
      </c>
      <c r="D93" s="8">
        <v>0</v>
      </c>
      <c r="E93" s="8">
        <v>1.26105</v>
      </c>
      <c r="F93" s="76">
        <v>0</v>
      </c>
      <c r="G93" s="181" t="s">
        <v>2</v>
      </c>
      <c r="H93" s="181"/>
    </row>
    <row r="94" spans="1:8" ht="15" customHeight="1">
      <c r="A94" s="179" t="s">
        <v>117</v>
      </c>
      <c r="B94" s="179"/>
      <c r="C94" s="179"/>
      <c r="D94" s="179"/>
      <c r="E94" s="179"/>
      <c r="F94" s="179"/>
      <c r="G94" s="179"/>
      <c r="H94" s="179"/>
    </row>
    <row r="95" spans="1:8" ht="15" customHeight="1">
      <c r="A95" s="180" t="s">
        <v>118</v>
      </c>
      <c r="B95" s="180"/>
      <c r="C95" s="180"/>
      <c r="D95" s="180"/>
      <c r="E95" s="180"/>
      <c r="F95" s="180"/>
      <c r="G95" s="180"/>
      <c r="H95" s="180"/>
    </row>
    <row r="96" spans="1:8" ht="18" customHeight="1">
      <c r="A96" s="36" t="s">
        <v>2</v>
      </c>
      <c r="B96" s="5" t="s">
        <v>119</v>
      </c>
      <c r="C96" s="2">
        <v>5800</v>
      </c>
      <c r="D96" s="2">
        <v>5800</v>
      </c>
      <c r="E96" s="35">
        <v>6500</v>
      </c>
      <c r="F96" s="75">
        <f>E96/D96</f>
        <v>1.1206896551724137</v>
      </c>
      <c r="G96" s="177" t="s">
        <v>120</v>
      </c>
      <c r="H96" s="177"/>
    </row>
    <row r="97" spans="1:8" ht="15" customHeight="1">
      <c r="A97" s="180" t="s">
        <v>121</v>
      </c>
      <c r="B97" s="180"/>
      <c r="C97" s="180"/>
      <c r="D97" s="180"/>
      <c r="E97" s="180"/>
      <c r="F97" s="180"/>
      <c r="G97" s="180"/>
      <c r="H97" s="180"/>
    </row>
    <row r="98" spans="1:8" ht="15.75" customHeight="1">
      <c r="A98" s="36" t="s">
        <v>2</v>
      </c>
      <c r="B98" s="5" t="s">
        <v>119</v>
      </c>
      <c r="C98" s="2">
        <v>4000</v>
      </c>
      <c r="D98" s="2">
        <v>4000</v>
      </c>
      <c r="E98" s="35">
        <v>3720</v>
      </c>
      <c r="F98" s="75">
        <f>E98/D98</f>
        <v>0.93</v>
      </c>
      <c r="G98" s="177" t="s">
        <v>122</v>
      </c>
      <c r="H98" s="177"/>
    </row>
    <row r="99" spans="1:8" ht="15" customHeight="1">
      <c r="A99" s="180" t="s">
        <v>123</v>
      </c>
      <c r="B99" s="180"/>
      <c r="C99" s="180"/>
      <c r="D99" s="180"/>
      <c r="E99" s="180"/>
      <c r="F99" s="180"/>
      <c r="G99" s="180"/>
      <c r="H99" s="180"/>
    </row>
    <row r="100" spans="1:8" ht="14.25" customHeight="1">
      <c r="A100" s="36" t="s">
        <v>2</v>
      </c>
      <c r="B100" s="5" t="s">
        <v>119</v>
      </c>
      <c r="C100" s="2">
        <v>250</v>
      </c>
      <c r="D100" s="2">
        <v>250</v>
      </c>
      <c r="E100" s="35">
        <v>450</v>
      </c>
      <c r="F100" s="75">
        <f>E100/D100</f>
        <v>1.8</v>
      </c>
      <c r="G100" s="189" t="s">
        <v>1629</v>
      </c>
      <c r="H100" s="177"/>
    </row>
    <row r="101" spans="1:8" ht="15" customHeight="1">
      <c r="A101" s="180" t="s">
        <v>124</v>
      </c>
      <c r="B101" s="180"/>
      <c r="C101" s="180"/>
      <c r="D101" s="180"/>
      <c r="E101" s="180"/>
      <c r="F101" s="180"/>
      <c r="G101" s="180"/>
      <c r="H101" s="180"/>
    </row>
    <row r="102" spans="1:8" ht="14.25" customHeight="1">
      <c r="A102" s="36" t="s">
        <v>2</v>
      </c>
      <c r="B102" s="5" t="s">
        <v>119</v>
      </c>
      <c r="C102" s="2">
        <v>700</v>
      </c>
      <c r="D102" s="2">
        <v>700</v>
      </c>
      <c r="E102" s="35">
        <v>647.81852</v>
      </c>
      <c r="F102" s="75">
        <v>0.92546</v>
      </c>
      <c r="G102" s="189" t="s">
        <v>1628</v>
      </c>
      <c r="H102" s="177"/>
    </row>
    <row r="103" spans="1:8" ht="17.25" customHeight="1">
      <c r="A103" s="36" t="s">
        <v>2</v>
      </c>
      <c r="B103" s="5" t="s">
        <v>119</v>
      </c>
      <c r="C103" s="2">
        <v>131</v>
      </c>
      <c r="D103" s="2">
        <v>131</v>
      </c>
      <c r="E103" s="35">
        <v>98</v>
      </c>
      <c r="F103" s="75">
        <v>0.52241</v>
      </c>
      <c r="G103" s="189" t="s">
        <v>1627</v>
      </c>
      <c r="H103" s="177"/>
    </row>
    <row r="104" spans="1:8" ht="15" customHeight="1">
      <c r="A104" s="180" t="s">
        <v>125</v>
      </c>
      <c r="B104" s="180"/>
      <c r="C104" s="180"/>
      <c r="D104" s="180"/>
      <c r="E104" s="180"/>
      <c r="F104" s="180"/>
      <c r="G104" s="180"/>
      <c r="H104" s="180"/>
    </row>
    <row r="105" spans="1:8" ht="17.25" customHeight="1">
      <c r="A105" s="36" t="s">
        <v>2</v>
      </c>
      <c r="B105" s="5" t="s">
        <v>119</v>
      </c>
      <c r="C105" s="2">
        <v>0</v>
      </c>
      <c r="D105" s="2">
        <v>0</v>
      </c>
      <c r="E105" s="35">
        <v>60.63911</v>
      </c>
      <c r="F105" s="75">
        <v>0</v>
      </c>
      <c r="G105" s="177" t="s">
        <v>1706</v>
      </c>
      <c r="H105" s="177"/>
    </row>
    <row r="106" spans="1:8" ht="15" customHeight="1">
      <c r="A106" s="180" t="s">
        <v>57</v>
      </c>
      <c r="B106" s="180"/>
      <c r="C106" s="180"/>
      <c r="D106" s="180"/>
      <c r="E106" s="180"/>
      <c r="F106" s="180"/>
      <c r="G106" s="180"/>
      <c r="H106" s="180"/>
    </row>
    <row r="107" spans="1:8" ht="15.75" customHeight="1">
      <c r="A107" s="36" t="s">
        <v>2</v>
      </c>
      <c r="B107" s="5" t="s">
        <v>119</v>
      </c>
      <c r="C107" s="2">
        <v>668</v>
      </c>
      <c r="D107" s="2">
        <v>668</v>
      </c>
      <c r="E107" s="35">
        <v>592</v>
      </c>
      <c r="F107" s="75">
        <f>E107/D107</f>
        <v>0.8862275449101796</v>
      </c>
      <c r="G107" s="189" t="s">
        <v>1626</v>
      </c>
      <c r="H107" s="177"/>
    </row>
    <row r="108" spans="1:8" ht="16.5" customHeight="1">
      <c r="A108" s="36" t="s">
        <v>2</v>
      </c>
      <c r="B108" s="5" t="s">
        <v>119</v>
      </c>
      <c r="C108" s="2">
        <v>0</v>
      </c>
      <c r="D108" s="2">
        <v>0</v>
      </c>
      <c r="E108" s="35">
        <v>6</v>
      </c>
      <c r="F108" s="75">
        <v>0</v>
      </c>
      <c r="G108" s="177" t="s">
        <v>126</v>
      </c>
      <c r="H108" s="177"/>
    </row>
    <row r="109" spans="1:8" ht="16.5" customHeight="1">
      <c r="A109" s="36" t="s">
        <v>2</v>
      </c>
      <c r="B109" s="5" t="s">
        <v>119</v>
      </c>
      <c r="C109" s="2">
        <v>1</v>
      </c>
      <c r="D109" s="2">
        <v>1</v>
      </c>
      <c r="E109" s="35">
        <v>2.4</v>
      </c>
      <c r="F109" s="75">
        <v>2.4</v>
      </c>
      <c r="G109" s="177" t="s">
        <v>127</v>
      </c>
      <c r="H109" s="177"/>
    </row>
    <row r="110" spans="1:8" ht="14.25" customHeight="1">
      <c r="A110" s="36" t="s">
        <v>2</v>
      </c>
      <c r="B110" s="5" t="s">
        <v>119</v>
      </c>
      <c r="C110" s="2">
        <v>0</v>
      </c>
      <c r="D110" s="2">
        <v>0</v>
      </c>
      <c r="E110" s="35">
        <v>2.358</v>
      </c>
      <c r="F110" s="75">
        <v>0</v>
      </c>
      <c r="G110" s="177" t="s">
        <v>128</v>
      </c>
      <c r="H110" s="177"/>
    </row>
    <row r="111" spans="1:8" ht="15.75" customHeight="1">
      <c r="A111" s="36" t="s">
        <v>2</v>
      </c>
      <c r="B111" s="5" t="s">
        <v>119</v>
      </c>
      <c r="C111" s="2">
        <v>0</v>
      </c>
      <c r="D111" s="2">
        <v>0</v>
      </c>
      <c r="E111" s="35">
        <v>73</v>
      </c>
      <c r="F111" s="75">
        <v>0</v>
      </c>
      <c r="G111" s="177" t="s">
        <v>129</v>
      </c>
      <c r="H111" s="177"/>
    </row>
    <row r="112" spans="1:12" ht="15" customHeight="1">
      <c r="A112" s="178" t="s">
        <v>130</v>
      </c>
      <c r="B112" s="178"/>
      <c r="C112" s="8">
        <v>11550</v>
      </c>
      <c r="D112" s="8">
        <v>11550</v>
      </c>
      <c r="E112" s="8">
        <v>12152.27736</v>
      </c>
      <c r="F112" s="76">
        <v>1.0521</v>
      </c>
      <c r="G112" s="181" t="s">
        <v>2</v>
      </c>
      <c r="H112" s="181"/>
      <c r="J112" s="31"/>
      <c r="K112" s="31"/>
      <c r="L112" s="31"/>
    </row>
    <row r="113" spans="1:8" ht="15" customHeight="1">
      <c r="A113" s="179" t="s">
        <v>131</v>
      </c>
      <c r="B113" s="179"/>
      <c r="C113" s="179"/>
      <c r="D113" s="179"/>
      <c r="E113" s="179"/>
      <c r="F113" s="179"/>
      <c r="G113" s="179"/>
      <c r="H113" s="179"/>
    </row>
    <row r="114" spans="1:8" ht="15" customHeight="1">
      <c r="A114" s="180" t="s">
        <v>132</v>
      </c>
      <c r="B114" s="180"/>
      <c r="C114" s="180"/>
      <c r="D114" s="180"/>
      <c r="E114" s="180"/>
      <c r="F114" s="180"/>
      <c r="G114" s="180"/>
      <c r="H114" s="180"/>
    </row>
    <row r="115" spans="1:8" ht="27" customHeight="1">
      <c r="A115" s="36" t="s">
        <v>2</v>
      </c>
      <c r="B115" s="5" t="s">
        <v>133</v>
      </c>
      <c r="C115" s="2">
        <v>0</v>
      </c>
      <c r="D115" s="2">
        <v>0</v>
      </c>
      <c r="E115" s="35">
        <v>4506.24414</v>
      </c>
      <c r="F115" s="75">
        <v>0</v>
      </c>
      <c r="G115" s="177" t="s">
        <v>134</v>
      </c>
      <c r="H115" s="177"/>
    </row>
    <row r="116" spans="1:8" ht="24.75" customHeight="1">
      <c r="A116" s="178" t="s">
        <v>135</v>
      </c>
      <c r="B116" s="178"/>
      <c r="C116" s="8">
        <v>0</v>
      </c>
      <c r="D116" s="8">
        <v>0</v>
      </c>
      <c r="E116" s="8">
        <v>4506.24414</v>
      </c>
      <c r="F116" s="76">
        <v>0</v>
      </c>
      <c r="G116" s="181" t="s">
        <v>2</v>
      </c>
      <c r="H116" s="181"/>
    </row>
    <row r="117" spans="1:8" ht="15" customHeight="1">
      <c r="A117" s="179" t="s">
        <v>136</v>
      </c>
      <c r="B117" s="179"/>
      <c r="C117" s="179"/>
      <c r="D117" s="179"/>
      <c r="E117" s="179"/>
      <c r="F117" s="179"/>
      <c r="G117" s="179"/>
      <c r="H117" s="179"/>
    </row>
    <row r="118" spans="1:8" ht="15" customHeight="1">
      <c r="A118" s="180" t="s">
        <v>138</v>
      </c>
      <c r="B118" s="180"/>
      <c r="C118" s="180"/>
      <c r="D118" s="180"/>
      <c r="E118" s="180"/>
      <c r="F118" s="180"/>
      <c r="G118" s="180"/>
      <c r="H118" s="180"/>
    </row>
    <row r="119" spans="1:8" ht="15" customHeight="1">
      <c r="A119" s="36" t="s">
        <v>2</v>
      </c>
      <c r="B119" s="5" t="s">
        <v>137</v>
      </c>
      <c r="C119" s="2">
        <v>0</v>
      </c>
      <c r="D119" s="2">
        <v>0</v>
      </c>
      <c r="E119" s="35">
        <v>95.23259</v>
      </c>
      <c r="F119" s="75">
        <v>0</v>
      </c>
      <c r="G119" s="177" t="s">
        <v>139</v>
      </c>
      <c r="H119" s="177"/>
    </row>
    <row r="120" spans="1:8" ht="15" customHeight="1">
      <c r="A120" s="180" t="s">
        <v>57</v>
      </c>
      <c r="B120" s="180"/>
      <c r="C120" s="180"/>
      <c r="D120" s="180"/>
      <c r="E120" s="180"/>
      <c r="F120" s="180"/>
      <c r="G120" s="180"/>
      <c r="H120" s="180"/>
    </row>
    <row r="121" spans="1:8" ht="14.25" customHeight="1">
      <c r="A121" s="36" t="s">
        <v>2</v>
      </c>
      <c r="B121" s="5" t="s">
        <v>137</v>
      </c>
      <c r="C121" s="2">
        <v>0</v>
      </c>
      <c r="D121" s="2">
        <v>6.289</v>
      </c>
      <c r="E121" s="35">
        <v>34.785</v>
      </c>
      <c r="F121" s="75">
        <v>5.5311</v>
      </c>
      <c r="G121" s="177" t="s">
        <v>1707</v>
      </c>
      <c r="H121" s="177"/>
    </row>
    <row r="122" spans="1:8" ht="15" customHeight="1">
      <c r="A122" s="180" t="s">
        <v>132</v>
      </c>
      <c r="B122" s="180"/>
      <c r="C122" s="180"/>
      <c r="D122" s="180"/>
      <c r="E122" s="180"/>
      <c r="F122" s="180"/>
      <c r="G122" s="180"/>
      <c r="H122" s="180"/>
    </row>
    <row r="123" spans="1:10" ht="17.25" customHeight="1">
      <c r="A123" s="36" t="s">
        <v>2</v>
      </c>
      <c r="B123" s="5" t="s">
        <v>137</v>
      </c>
      <c r="C123" s="2">
        <v>0</v>
      </c>
      <c r="D123" s="2">
        <v>91.69891</v>
      </c>
      <c r="E123" s="35">
        <v>91.69891</v>
      </c>
      <c r="F123" s="75">
        <v>1</v>
      </c>
      <c r="G123" s="189" t="s">
        <v>1625</v>
      </c>
      <c r="H123" s="177"/>
      <c r="J123" s="31"/>
    </row>
    <row r="124" spans="1:10" ht="17.25" customHeight="1">
      <c r="A124" s="178" t="s">
        <v>140</v>
      </c>
      <c r="B124" s="178"/>
      <c r="C124" s="8">
        <v>0</v>
      </c>
      <c r="D124" s="8">
        <v>97.98791</v>
      </c>
      <c r="E124" s="8">
        <v>221.7165</v>
      </c>
      <c r="F124" s="76">
        <v>2.2627</v>
      </c>
      <c r="G124" s="181" t="s">
        <v>2</v>
      </c>
      <c r="H124" s="181"/>
      <c r="J124" s="31"/>
    </row>
    <row r="125" spans="1:8" ht="15" customHeight="1">
      <c r="A125" s="179" t="s">
        <v>141</v>
      </c>
      <c r="B125" s="179"/>
      <c r="C125" s="179"/>
      <c r="D125" s="179"/>
      <c r="E125" s="179"/>
      <c r="F125" s="179"/>
      <c r="G125" s="179"/>
      <c r="H125" s="179"/>
    </row>
    <row r="126" spans="1:8" ht="15" customHeight="1">
      <c r="A126" s="180" t="s">
        <v>57</v>
      </c>
      <c r="B126" s="180"/>
      <c r="C126" s="180"/>
      <c r="D126" s="180"/>
      <c r="E126" s="180"/>
      <c r="F126" s="180"/>
      <c r="G126" s="180"/>
      <c r="H126" s="180"/>
    </row>
    <row r="127" spans="1:8" ht="22.5" customHeight="1">
      <c r="A127" s="36" t="s">
        <v>2</v>
      </c>
      <c r="B127" s="5" t="s">
        <v>142</v>
      </c>
      <c r="C127" s="2">
        <v>0</v>
      </c>
      <c r="D127" s="2">
        <v>27.5</v>
      </c>
      <c r="E127" s="35">
        <v>28.06</v>
      </c>
      <c r="F127" s="75">
        <v>1</v>
      </c>
      <c r="G127" s="177" t="s">
        <v>143</v>
      </c>
      <c r="H127" s="177"/>
    </row>
    <row r="128" spans="1:8" ht="27" customHeight="1">
      <c r="A128" s="178" t="s">
        <v>144</v>
      </c>
      <c r="B128" s="178"/>
      <c r="C128" s="8">
        <v>0</v>
      </c>
      <c r="D128" s="8">
        <v>27.5</v>
      </c>
      <c r="E128" s="8">
        <v>28.06</v>
      </c>
      <c r="F128" s="76">
        <v>1</v>
      </c>
      <c r="G128" s="181" t="s">
        <v>2</v>
      </c>
      <c r="H128" s="181"/>
    </row>
    <row r="129" spans="1:8" ht="15" customHeight="1">
      <c r="A129" s="179" t="s">
        <v>145</v>
      </c>
      <c r="B129" s="179"/>
      <c r="C129" s="179"/>
      <c r="D129" s="179"/>
      <c r="E129" s="179"/>
      <c r="F129" s="179"/>
      <c r="G129" s="179"/>
      <c r="H129" s="179"/>
    </row>
    <row r="130" spans="1:8" ht="15" customHeight="1">
      <c r="A130" s="180" t="s">
        <v>57</v>
      </c>
      <c r="B130" s="180"/>
      <c r="C130" s="180"/>
      <c r="D130" s="180"/>
      <c r="E130" s="180"/>
      <c r="F130" s="180"/>
      <c r="G130" s="180"/>
      <c r="H130" s="180"/>
    </row>
    <row r="131" spans="1:8" ht="15.75" customHeight="1">
      <c r="A131" s="36" t="s">
        <v>2</v>
      </c>
      <c r="B131" s="5" t="s">
        <v>146</v>
      </c>
      <c r="C131" s="2">
        <v>0</v>
      </c>
      <c r="D131" s="2">
        <v>71.5</v>
      </c>
      <c r="E131" s="35">
        <v>2871.5</v>
      </c>
      <c r="F131" s="75">
        <v>40.161</v>
      </c>
      <c r="G131" s="177" t="s">
        <v>147</v>
      </c>
      <c r="H131" s="177"/>
    </row>
    <row r="132" spans="1:8" ht="15.75" customHeight="1">
      <c r="A132" s="178" t="s">
        <v>148</v>
      </c>
      <c r="B132" s="178"/>
      <c r="C132" s="8">
        <v>0</v>
      </c>
      <c r="D132" s="8">
        <v>71.5</v>
      </c>
      <c r="E132" s="8">
        <v>2871.5</v>
      </c>
      <c r="F132" s="76">
        <v>40.161</v>
      </c>
      <c r="G132" s="181" t="s">
        <v>2</v>
      </c>
      <c r="H132" s="181"/>
    </row>
    <row r="133" spans="1:8" ht="15" customHeight="1">
      <c r="A133" s="179" t="s">
        <v>149</v>
      </c>
      <c r="B133" s="179"/>
      <c r="C133" s="179"/>
      <c r="D133" s="179"/>
      <c r="E133" s="179"/>
      <c r="F133" s="179"/>
      <c r="G133" s="179"/>
      <c r="H133" s="179"/>
    </row>
    <row r="134" spans="1:8" ht="15" customHeight="1">
      <c r="A134" s="180" t="s">
        <v>121</v>
      </c>
      <c r="B134" s="180"/>
      <c r="C134" s="180"/>
      <c r="D134" s="180"/>
      <c r="E134" s="180"/>
      <c r="F134" s="180"/>
      <c r="G134" s="180"/>
      <c r="H134" s="180"/>
    </row>
    <row r="135" spans="1:8" ht="15" customHeight="1">
      <c r="A135" s="36" t="s">
        <v>2</v>
      </c>
      <c r="B135" s="5" t="s">
        <v>150</v>
      </c>
      <c r="C135" s="2">
        <v>0</v>
      </c>
      <c r="D135" s="2">
        <v>52.693</v>
      </c>
      <c r="E135" s="35">
        <v>147</v>
      </c>
      <c r="F135" s="75">
        <f>E135/D135</f>
        <v>2.789744368322168</v>
      </c>
      <c r="G135" s="177" t="s">
        <v>3</v>
      </c>
      <c r="H135" s="177"/>
    </row>
    <row r="136" spans="1:8" ht="15" customHeight="1">
      <c r="A136" s="180" t="s">
        <v>57</v>
      </c>
      <c r="B136" s="180"/>
      <c r="C136" s="180"/>
      <c r="D136" s="180"/>
      <c r="E136" s="180"/>
      <c r="F136" s="180"/>
      <c r="G136" s="180"/>
      <c r="H136" s="180"/>
    </row>
    <row r="137" spans="1:8" ht="15" customHeight="1">
      <c r="A137" s="36" t="s">
        <v>2</v>
      </c>
      <c r="B137" s="5" t="s">
        <v>150</v>
      </c>
      <c r="C137" s="2">
        <v>0</v>
      </c>
      <c r="D137" s="2">
        <v>380.405</v>
      </c>
      <c r="E137" s="35">
        <v>542.511</v>
      </c>
      <c r="F137" s="75">
        <v>1.4261</v>
      </c>
      <c r="G137" s="177" t="s">
        <v>151</v>
      </c>
      <c r="H137" s="177"/>
    </row>
    <row r="138" spans="1:10" ht="15" customHeight="1">
      <c r="A138" s="178" t="s">
        <v>152</v>
      </c>
      <c r="B138" s="178"/>
      <c r="C138" s="8">
        <v>0</v>
      </c>
      <c r="D138" s="8">
        <v>433.098</v>
      </c>
      <c r="E138" s="8">
        <v>690.053</v>
      </c>
      <c r="F138" s="76">
        <v>1.5933</v>
      </c>
      <c r="G138" s="181" t="s">
        <v>2</v>
      </c>
      <c r="H138" s="181"/>
      <c r="J138" s="31"/>
    </row>
    <row r="139" spans="1:8" ht="15" customHeight="1">
      <c r="A139" s="179" t="s">
        <v>153</v>
      </c>
      <c r="B139" s="179"/>
      <c r="C139" s="179"/>
      <c r="D139" s="179"/>
      <c r="E139" s="179"/>
      <c r="F139" s="179"/>
      <c r="G139" s="179"/>
      <c r="H139" s="179"/>
    </row>
    <row r="140" spans="1:8" ht="15" customHeight="1">
      <c r="A140" s="180" t="s">
        <v>154</v>
      </c>
      <c r="B140" s="180"/>
      <c r="C140" s="180"/>
      <c r="D140" s="180"/>
      <c r="E140" s="180"/>
      <c r="F140" s="180"/>
      <c r="G140" s="180"/>
      <c r="H140" s="180"/>
    </row>
    <row r="141" spans="1:8" ht="25.5" customHeight="1">
      <c r="A141" s="36" t="s">
        <v>2</v>
      </c>
      <c r="B141" s="5" t="s">
        <v>155</v>
      </c>
      <c r="C141" s="2">
        <v>9465</v>
      </c>
      <c r="D141" s="2">
        <v>9465</v>
      </c>
      <c r="E141" s="35">
        <v>9016</v>
      </c>
      <c r="F141" s="75">
        <v>1.0001</v>
      </c>
      <c r="G141" s="177" t="s">
        <v>156</v>
      </c>
      <c r="H141" s="177"/>
    </row>
    <row r="142" spans="1:8" ht="15" customHeight="1">
      <c r="A142" s="180" t="s">
        <v>62</v>
      </c>
      <c r="B142" s="180"/>
      <c r="C142" s="180"/>
      <c r="D142" s="180"/>
      <c r="E142" s="180"/>
      <c r="F142" s="180"/>
      <c r="G142" s="180"/>
      <c r="H142" s="180"/>
    </row>
    <row r="143" spans="1:8" ht="17.25" customHeight="1">
      <c r="A143" s="36" t="s">
        <v>2</v>
      </c>
      <c r="B143" s="5" t="s">
        <v>155</v>
      </c>
      <c r="C143" s="2">
        <v>0</v>
      </c>
      <c r="D143" s="2">
        <v>544.73</v>
      </c>
      <c r="E143" s="35">
        <v>544.73</v>
      </c>
      <c r="F143" s="75">
        <v>1</v>
      </c>
      <c r="G143" s="177" t="s">
        <v>158</v>
      </c>
      <c r="H143" s="177"/>
    </row>
    <row r="144" spans="1:8" ht="15" customHeight="1">
      <c r="A144" s="180" t="s">
        <v>159</v>
      </c>
      <c r="B144" s="180"/>
      <c r="C144" s="180"/>
      <c r="D144" s="180"/>
      <c r="E144" s="180"/>
      <c r="F144" s="180"/>
      <c r="G144" s="180"/>
      <c r="H144" s="180"/>
    </row>
    <row r="145" spans="1:8" ht="16.5" customHeight="1">
      <c r="A145" s="36" t="s">
        <v>2</v>
      </c>
      <c r="B145" s="5" t="s">
        <v>155</v>
      </c>
      <c r="C145" s="2">
        <v>0</v>
      </c>
      <c r="D145" s="2">
        <v>0</v>
      </c>
      <c r="E145" s="35">
        <v>3</v>
      </c>
      <c r="F145" s="75">
        <v>0</v>
      </c>
      <c r="G145" s="177" t="s">
        <v>160</v>
      </c>
      <c r="H145" s="177"/>
    </row>
    <row r="146" spans="1:8" ht="15" customHeight="1">
      <c r="A146" s="180" t="s">
        <v>161</v>
      </c>
      <c r="B146" s="180"/>
      <c r="C146" s="180"/>
      <c r="D146" s="180"/>
      <c r="E146" s="180"/>
      <c r="F146" s="180"/>
      <c r="G146" s="180"/>
      <c r="H146" s="180"/>
    </row>
    <row r="147" spans="1:8" ht="15.75" customHeight="1">
      <c r="A147" s="36" t="s">
        <v>2</v>
      </c>
      <c r="B147" s="5" t="s">
        <v>155</v>
      </c>
      <c r="C147" s="2">
        <v>0</v>
      </c>
      <c r="D147" s="2">
        <f>7440+26212</f>
        <v>33652</v>
      </c>
      <c r="E147" s="35">
        <f>7440+26212</f>
        <v>33652</v>
      </c>
      <c r="F147" s="75">
        <v>1</v>
      </c>
      <c r="G147" s="177" t="s">
        <v>162</v>
      </c>
      <c r="H147" s="177"/>
    </row>
    <row r="148" spans="1:8" ht="15" customHeight="1">
      <c r="A148" s="180" t="s">
        <v>57</v>
      </c>
      <c r="B148" s="180"/>
      <c r="C148" s="180"/>
      <c r="D148" s="180"/>
      <c r="E148" s="180"/>
      <c r="F148" s="180"/>
      <c r="G148" s="180"/>
      <c r="H148" s="180"/>
    </row>
    <row r="149" spans="1:8" ht="16.5" customHeight="1">
      <c r="A149" s="36" t="s">
        <v>2</v>
      </c>
      <c r="B149" s="5" t="s">
        <v>155</v>
      </c>
      <c r="C149" s="2">
        <v>0</v>
      </c>
      <c r="D149" s="2">
        <v>436</v>
      </c>
      <c r="E149" s="35">
        <v>965.46976</v>
      </c>
      <c r="F149" s="75">
        <f>E149/D149</f>
        <v>2.2143801834862384</v>
      </c>
      <c r="G149" s="177" t="s">
        <v>163</v>
      </c>
      <c r="H149" s="177"/>
    </row>
    <row r="150" spans="1:8" ht="15.75" customHeight="1">
      <c r="A150" s="36" t="s">
        <v>2</v>
      </c>
      <c r="B150" s="5" t="s">
        <v>155</v>
      </c>
      <c r="C150" s="2">
        <v>0</v>
      </c>
      <c r="D150" s="2">
        <v>0</v>
      </c>
      <c r="E150" s="35">
        <v>182.36121</v>
      </c>
      <c r="F150" s="75">
        <v>0</v>
      </c>
      <c r="G150" s="177" t="s">
        <v>164</v>
      </c>
      <c r="H150" s="177"/>
    </row>
    <row r="151" spans="1:8" ht="18" customHeight="1">
      <c r="A151" s="36" t="s">
        <v>2</v>
      </c>
      <c r="B151" s="5" t="s">
        <v>155</v>
      </c>
      <c r="C151" s="2">
        <v>0</v>
      </c>
      <c r="D151" s="2">
        <v>0</v>
      </c>
      <c r="E151" s="35">
        <v>32.18139</v>
      </c>
      <c r="F151" s="75">
        <v>0</v>
      </c>
      <c r="G151" s="177" t="s">
        <v>165</v>
      </c>
      <c r="H151" s="177"/>
    </row>
    <row r="152" spans="1:8" ht="17.25" customHeight="1">
      <c r="A152" s="36" t="s">
        <v>2</v>
      </c>
      <c r="B152" s="5" t="s">
        <v>155</v>
      </c>
      <c r="C152" s="2">
        <v>0</v>
      </c>
      <c r="D152" s="2">
        <v>0</v>
      </c>
      <c r="E152" s="35">
        <v>25</v>
      </c>
      <c r="F152" s="75">
        <v>0</v>
      </c>
      <c r="G152" s="177" t="s">
        <v>166</v>
      </c>
      <c r="H152" s="177"/>
    </row>
    <row r="153" spans="1:8" ht="15.75" customHeight="1">
      <c r="A153" s="36" t="s">
        <v>2</v>
      </c>
      <c r="B153" s="5" t="s">
        <v>155</v>
      </c>
      <c r="C153" s="2">
        <v>19</v>
      </c>
      <c r="D153" s="2">
        <v>19</v>
      </c>
      <c r="E153" s="35">
        <v>66.337</v>
      </c>
      <c r="F153" s="75">
        <v>3.4914</v>
      </c>
      <c r="G153" s="177" t="s">
        <v>167</v>
      </c>
      <c r="H153" s="177"/>
    </row>
    <row r="154" spans="1:8" ht="19.5" customHeight="1">
      <c r="A154" s="36" t="s">
        <v>2</v>
      </c>
      <c r="B154" s="5" t="s">
        <v>155</v>
      </c>
      <c r="C154" s="2">
        <v>193</v>
      </c>
      <c r="D154" s="2">
        <v>193</v>
      </c>
      <c r="E154" s="35">
        <v>181.99988</v>
      </c>
      <c r="F154" s="75">
        <v>0.943</v>
      </c>
      <c r="G154" s="177" t="s">
        <v>168</v>
      </c>
      <c r="H154" s="177"/>
    </row>
    <row r="155" spans="1:8" ht="15.75" customHeight="1">
      <c r="A155" s="36" t="s">
        <v>2</v>
      </c>
      <c r="B155" s="5" t="s">
        <v>155</v>
      </c>
      <c r="C155" s="2">
        <v>0</v>
      </c>
      <c r="D155" s="2">
        <v>0</v>
      </c>
      <c r="E155" s="35">
        <v>4</v>
      </c>
      <c r="F155" s="75">
        <v>0</v>
      </c>
      <c r="G155" s="177" t="s">
        <v>169</v>
      </c>
      <c r="H155" s="177"/>
    </row>
    <row r="156" spans="1:8" ht="16.5" customHeight="1">
      <c r="A156" s="36" t="s">
        <v>2</v>
      </c>
      <c r="B156" s="5" t="s">
        <v>155</v>
      </c>
      <c r="C156" s="2">
        <v>500</v>
      </c>
      <c r="D156" s="2">
        <v>500</v>
      </c>
      <c r="E156" s="35">
        <v>472.569</v>
      </c>
      <c r="F156" s="75">
        <v>0.94514</v>
      </c>
      <c r="G156" s="177" t="s">
        <v>170</v>
      </c>
      <c r="H156" s="177"/>
    </row>
    <row r="157" spans="1:8" ht="16.5" customHeight="1">
      <c r="A157" s="36" t="s">
        <v>2</v>
      </c>
      <c r="B157" s="5" t="s">
        <v>155</v>
      </c>
      <c r="C157" s="2">
        <v>10</v>
      </c>
      <c r="D157" s="2">
        <v>10</v>
      </c>
      <c r="E157" s="35">
        <v>0</v>
      </c>
      <c r="F157" s="75">
        <v>0</v>
      </c>
      <c r="G157" s="177" t="s">
        <v>171</v>
      </c>
      <c r="H157" s="177"/>
    </row>
    <row r="158" spans="1:8" ht="18" customHeight="1">
      <c r="A158" s="36" t="s">
        <v>2</v>
      </c>
      <c r="B158" s="5" t="s">
        <v>155</v>
      </c>
      <c r="C158" s="2">
        <v>200</v>
      </c>
      <c r="D158" s="2">
        <v>200</v>
      </c>
      <c r="E158" s="35">
        <v>144.20492</v>
      </c>
      <c r="F158" s="75">
        <v>0.72102</v>
      </c>
      <c r="G158" s="177" t="s">
        <v>172</v>
      </c>
      <c r="H158" s="177"/>
    </row>
    <row r="159" spans="1:8" ht="15" customHeight="1">
      <c r="A159" s="180" t="s">
        <v>173</v>
      </c>
      <c r="B159" s="180"/>
      <c r="C159" s="180"/>
      <c r="D159" s="180"/>
      <c r="E159" s="180"/>
      <c r="F159" s="180"/>
      <c r="G159" s="180"/>
      <c r="H159" s="180"/>
    </row>
    <row r="160" spans="1:8" ht="24" customHeight="1">
      <c r="A160" s="36" t="s">
        <v>2</v>
      </c>
      <c r="B160" s="5" t="s">
        <v>155</v>
      </c>
      <c r="C160" s="2">
        <v>0</v>
      </c>
      <c r="D160" s="2">
        <v>967.70008</v>
      </c>
      <c r="E160" s="35">
        <v>967.70008</v>
      </c>
      <c r="F160" s="75">
        <v>1</v>
      </c>
      <c r="G160" s="177" t="s">
        <v>1703</v>
      </c>
      <c r="H160" s="177"/>
    </row>
    <row r="161" spans="1:8" ht="27.75" customHeight="1">
      <c r="A161" s="36" t="s">
        <v>2</v>
      </c>
      <c r="B161" s="5" t="s">
        <v>155</v>
      </c>
      <c r="C161" s="2">
        <v>0</v>
      </c>
      <c r="D161" s="2">
        <v>170.77067</v>
      </c>
      <c r="E161" s="35">
        <v>170.77067</v>
      </c>
      <c r="F161" s="75">
        <v>1</v>
      </c>
      <c r="G161" s="177" t="s">
        <v>1704</v>
      </c>
      <c r="H161" s="177"/>
    </row>
    <row r="162" spans="1:8" ht="15" customHeight="1">
      <c r="A162" s="180" t="s">
        <v>57</v>
      </c>
      <c r="B162" s="180"/>
      <c r="C162" s="180"/>
      <c r="D162" s="180"/>
      <c r="E162" s="180"/>
      <c r="F162" s="180"/>
      <c r="G162" s="180"/>
      <c r="H162" s="180"/>
    </row>
    <row r="163" spans="1:8" ht="19.5" customHeight="1">
      <c r="A163" s="36" t="s">
        <v>2</v>
      </c>
      <c r="B163" s="5" t="s">
        <v>155</v>
      </c>
      <c r="C163" s="2">
        <v>0</v>
      </c>
      <c r="D163" s="2">
        <v>121.10408</v>
      </c>
      <c r="E163" s="35">
        <v>121.10408</v>
      </c>
      <c r="F163" s="75">
        <v>1</v>
      </c>
      <c r="G163" s="177" t="s">
        <v>175</v>
      </c>
      <c r="H163" s="177"/>
    </row>
    <row r="164" spans="1:8" ht="15" customHeight="1">
      <c r="A164" s="180" t="s">
        <v>176</v>
      </c>
      <c r="B164" s="180"/>
      <c r="C164" s="180"/>
      <c r="D164" s="180"/>
      <c r="E164" s="180"/>
      <c r="F164" s="180"/>
      <c r="G164" s="180"/>
      <c r="H164" s="180"/>
    </row>
    <row r="165" spans="1:8" ht="21.75" customHeight="1">
      <c r="A165" s="36" t="s">
        <v>2</v>
      </c>
      <c r="B165" s="5" t="s">
        <v>155</v>
      </c>
      <c r="C165" s="2">
        <v>0</v>
      </c>
      <c r="D165" s="2">
        <v>323.8962</v>
      </c>
      <c r="E165" s="35">
        <v>323.8962</v>
      </c>
      <c r="F165" s="75">
        <v>1</v>
      </c>
      <c r="G165" s="177" t="s">
        <v>177</v>
      </c>
      <c r="H165" s="177"/>
    </row>
    <row r="166" spans="1:12" ht="23.25" customHeight="1">
      <c r="A166" s="178" t="s">
        <v>178</v>
      </c>
      <c r="B166" s="178"/>
      <c r="C166" s="8">
        <v>10387</v>
      </c>
      <c r="D166" s="8">
        <f>20392+26212-150</f>
        <v>46454</v>
      </c>
      <c r="E166" s="8">
        <f>20661+26212-150</f>
        <v>46723</v>
      </c>
      <c r="F166" s="76">
        <f>E166/D166</f>
        <v>1.0057906746458862</v>
      </c>
      <c r="G166" s="181" t="s">
        <v>2</v>
      </c>
      <c r="H166" s="181"/>
      <c r="J166" s="31"/>
      <c r="K166" s="31"/>
      <c r="L166" s="31"/>
    </row>
    <row r="167" spans="1:8" ht="15" customHeight="1">
      <c r="A167" s="179" t="s">
        <v>179</v>
      </c>
      <c r="B167" s="179"/>
      <c r="C167" s="179"/>
      <c r="D167" s="179"/>
      <c r="E167" s="179"/>
      <c r="F167" s="179"/>
      <c r="G167" s="179"/>
      <c r="H167" s="179"/>
    </row>
    <row r="168" spans="1:8" ht="15" customHeight="1">
      <c r="A168" s="180" t="s">
        <v>121</v>
      </c>
      <c r="B168" s="180"/>
      <c r="C168" s="180"/>
      <c r="D168" s="180"/>
      <c r="E168" s="180"/>
      <c r="F168" s="180"/>
      <c r="G168" s="180"/>
      <c r="H168" s="180"/>
    </row>
    <row r="169" spans="1:8" ht="15" customHeight="1">
      <c r="A169" s="36" t="s">
        <v>2</v>
      </c>
      <c r="B169" s="5" t="s">
        <v>180</v>
      </c>
      <c r="C169" s="2">
        <v>0</v>
      </c>
      <c r="D169" s="2">
        <v>0</v>
      </c>
      <c r="E169" s="35">
        <v>2.543</v>
      </c>
      <c r="F169" s="75">
        <v>0</v>
      </c>
      <c r="G169" s="177" t="s">
        <v>181</v>
      </c>
      <c r="H169" s="177"/>
    </row>
    <row r="170" spans="1:8" ht="15" customHeight="1">
      <c r="A170" s="180" t="s">
        <v>182</v>
      </c>
      <c r="B170" s="180"/>
      <c r="C170" s="180"/>
      <c r="D170" s="180"/>
      <c r="E170" s="180"/>
      <c r="F170" s="180"/>
      <c r="G170" s="180"/>
      <c r="H170" s="180"/>
    </row>
    <row r="171" spans="1:8" ht="15" customHeight="1">
      <c r="A171" s="36" t="s">
        <v>2</v>
      </c>
      <c r="B171" s="5" t="s">
        <v>180</v>
      </c>
      <c r="C171" s="2">
        <v>0</v>
      </c>
      <c r="D171" s="2">
        <v>0</v>
      </c>
      <c r="E171" s="35">
        <v>20</v>
      </c>
      <c r="F171" s="75">
        <v>0</v>
      </c>
      <c r="G171" s="177" t="s">
        <v>183</v>
      </c>
      <c r="H171" s="177"/>
    </row>
    <row r="172" spans="1:8" ht="18" customHeight="1">
      <c r="A172" s="178" t="s">
        <v>184</v>
      </c>
      <c r="B172" s="178"/>
      <c r="C172" s="8">
        <v>0</v>
      </c>
      <c r="D172" s="8">
        <v>0</v>
      </c>
      <c r="E172" s="8">
        <v>23</v>
      </c>
      <c r="F172" s="76">
        <v>0</v>
      </c>
      <c r="G172" s="181" t="s">
        <v>2</v>
      </c>
      <c r="H172" s="181"/>
    </row>
    <row r="173" spans="1:8" ht="15" customHeight="1">
      <c r="A173" s="179" t="s">
        <v>185</v>
      </c>
      <c r="B173" s="179"/>
      <c r="C173" s="179"/>
      <c r="D173" s="179"/>
      <c r="E173" s="179"/>
      <c r="F173" s="179"/>
      <c r="G173" s="179"/>
      <c r="H173" s="179"/>
    </row>
    <row r="174" spans="1:8" ht="15" customHeight="1">
      <c r="A174" s="180" t="s">
        <v>95</v>
      </c>
      <c r="B174" s="180"/>
      <c r="C174" s="180"/>
      <c r="D174" s="180"/>
      <c r="E174" s="180"/>
      <c r="F174" s="180"/>
      <c r="G174" s="180"/>
      <c r="H174" s="180"/>
    </row>
    <row r="175" spans="1:8" ht="16.5" customHeight="1">
      <c r="A175" s="36" t="s">
        <v>2</v>
      </c>
      <c r="B175" s="5" t="s">
        <v>186</v>
      </c>
      <c r="C175" s="2">
        <v>0</v>
      </c>
      <c r="D175" s="2">
        <v>18.763</v>
      </c>
      <c r="E175" s="35">
        <v>18.763</v>
      </c>
      <c r="F175" s="75">
        <v>1</v>
      </c>
      <c r="G175" s="177" t="s">
        <v>187</v>
      </c>
      <c r="H175" s="177"/>
    </row>
    <row r="176" spans="1:8" ht="15" customHeight="1">
      <c r="A176" s="180" t="s">
        <v>57</v>
      </c>
      <c r="B176" s="180"/>
      <c r="C176" s="180"/>
      <c r="D176" s="180"/>
      <c r="E176" s="180"/>
      <c r="F176" s="180"/>
      <c r="G176" s="180"/>
      <c r="H176" s="180"/>
    </row>
    <row r="177" spans="1:8" ht="16.5" customHeight="1">
      <c r="A177" s="36" t="s">
        <v>2</v>
      </c>
      <c r="B177" s="5" t="s">
        <v>186</v>
      </c>
      <c r="C177" s="2">
        <v>0</v>
      </c>
      <c r="D177" s="2">
        <v>0</v>
      </c>
      <c r="E177" s="35">
        <v>106</v>
      </c>
      <c r="F177" s="75">
        <v>0</v>
      </c>
      <c r="G177" s="177" t="s">
        <v>188</v>
      </c>
      <c r="H177" s="177"/>
    </row>
    <row r="178" spans="1:8" ht="15" customHeight="1">
      <c r="A178" s="180" t="s">
        <v>59</v>
      </c>
      <c r="B178" s="180"/>
      <c r="C178" s="180"/>
      <c r="D178" s="180"/>
      <c r="E178" s="180"/>
      <c r="F178" s="180"/>
      <c r="G178" s="180"/>
      <c r="H178" s="180"/>
    </row>
    <row r="179" spans="1:8" ht="15.75" customHeight="1">
      <c r="A179" s="36" t="s">
        <v>2</v>
      </c>
      <c r="B179" s="5" t="s">
        <v>186</v>
      </c>
      <c r="C179" s="2">
        <v>170659</v>
      </c>
      <c r="D179" s="2">
        <v>37442.47543</v>
      </c>
      <c r="E179" s="35">
        <v>0</v>
      </c>
      <c r="F179" s="75">
        <v>0</v>
      </c>
      <c r="G179" s="177" t="s">
        <v>189</v>
      </c>
      <c r="H179" s="177"/>
    </row>
    <row r="180" spans="1:8" ht="15" customHeight="1">
      <c r="A180" s="178" t="s">
        <v>190</v>
      </c>
      <c r="B180" s="178"/>
      <c r="C180" s="8">
        <v>170659</v>
      </c>
      <c r="D180" s="8">
        <v>37461.23843</v>
      </c>
      <c r="E180" s="8">
        <v>125.3595</v>
      </c>
      <c r="F180" s="76">
        <v>0.0033464</v>
      </c>
      <c r="G180" s="181" t="s">
        <v>2</v>
      </c>
      <c r="H180" s="181"/>
    </row>
    <row r="181" spans="1:8" ht="15" customHeight="1">
      <c r="A181" s="179" t="s">
        <v>191</v>
      </c>
      <c r="B181" s="179"/>
      <c r="C181" s="179"/>
      <c r="D181" s="179"/>
      <c r="E181" s="179"/>
      <c r="F181" s="179"/>
      <c r="G181" s="179"/>
      <c r="H181" s="179"/>
    </row>
    <row r="182" spans="1:8" ht="23.25" customHeight="1">
      <c r="A182" s="36" t="s">
        <v>2</v>
      </c>
      <c r="B182" s="5" t="s">
        <v>192</v>
      </c>
      <c r="C182" s="2">
        <v>0</v>
      </c>
      <c r="D182" s="2">
        <v>0</v>
      </c>
      <c r="E182" s="35">
        <v>36</v>
      </c>
      <c r="F182" s="75">
        <v>0</v>
      </c>
      <c r="G182" s="177" t="s">
        <v>193</v>
      </c>
      <c r="H182" s="177"/>
    </row>
    <row r="183" spans="1:8" ht="23.25" customHeight="1">
      <c r="A183" s="36" t="s">
        <v>2</v>
      </c>
      <c r="B183" s="5" t="s">
        <v>192</v>
      </c>
      <c r="C183" s="2">
        <v>4901</v>
      </c>
      <c r="D183" s="2">
        <v>4901</v>
      </c>
      <c r="E183" s="35">
        <v>2698.31563</v>
      </c>
      <c r="F183" s="75">
        <v>0.55056</v>
      </c>
      <c r="G183" s="177" t="s">
        <v>194</v>
      </c>
      <c r="H183" s="177"/>
    </row>
    <row r="184" spans="1:8" ht="23.25" customHeight="1">
      <c r="A184" s="178" t="s">
        <v>195</v>
      </c>
      <c r="B184" s="178"/>
      <c r="C184" s="8">
        <v>4901</v>
      </c>
      <c r="D184" s="8">
        <v>4901</v>
      </c>
      <c r="E184" s="8">
        <v>2733.94863</v>
      </c>
      <c r="F184" s="76">
        <v>0.55783</v>
      </c>
      <c r="G184" s="181" t="s">
        <v>2</v>
      </c>
      <c r="H184" s="181"/>
    </row>
    <row r="185" spans="1:8" ht="15" customHeight="1">
      <c r="A185" s="179" t="s">
        <v>196</v>
      </c>
      <c r="B185" s="179"/>
      <c r="C185" s="179"/>
      <c r="D185" s="179"/>
      <c r="E185" s="179"/>
      <c r="F185" s="179"/>
      <c r="G185" s="179"/>
      <c r="H185" s="179"/>
    </row>
    <row r="186" spans="1:8" ht="15" customHeight="1">
      <c r="A186" s="180" t="s">
        <v>197</v>
      </c>
      <c r="B186" s="180"/>
      <c r="C186" s="180"/>
      <c r="D186" s="180"/>
      <c r="E186" s="180"/>
      <c r="F186" s="180"/>
      <c r="G186" s="180"/>
      <c r="H186" s="180"/>
    </row>
    <row r="187" spans="1:8" ht="17.25" customHeight="1">
      <c r="A187" s="36" t="s">
        <v>2</v>
      </c>
      <c r="B187" s="5" t="s">
        <v>198</v>
      </c>
      <c r="C187" s="2">
        <v>0</v>
      </c>
      <c r="D187" s="2">
        <v>0</v>
      </c>
      <c r="E187" s="35">
        <v>198.64812</v>
      </c>
      <c r="F187" s="75">
        <v>0</v>
      </c>
      <c r="G187" s="177" t="s">
        <v>199</v>
      </c>
      <c r="H187" s="177"/>
    </row>
    <row r="188" spans="1:8" ht="15.75" customHeight="1">
      <c r="A188" s="178" t="s">
        <v>200</v>
      </c>
      <c r="B188" s="178"/>
      <c r="C188" s="8">
        <v>0</v>
      </c>
      <c r="D188" s="8">
        <v>0</v>
      </c>
      <c r="E188" s="8">
        <v>198.64812</v>
      </c>
      <c r="F188" s="76">
        <v>0</v>
      </c>
      <c r="G188" s="181" t="s">
        <v>2</v>
      </c>
      <c r="H188" s="181"/>
    </row>
    <row r="189" spans="1:8" ht="15" customHeight="1">
      <c r="A189" s="179" t="s">
        <v>201</v>
      </c>
      <c r="B189" s="179"/>
      <c r="C189" s="179"/>
      <c r="D189" s="179"/>
      <c r="E189" s="179"/>
      <c r="F189" s="179"/>
      <c r="G189" s="179"/>
      <c r="H189" s="179"/>
    </row>
    <row r="190" spans="1:8" ht="35.25" customHeight="1">
      <c r="A190" s="36" t="s">
        <v>2</v>
      </c>
      <c r="B190" s="5" t="s">
        <v>202</v>
      </c>
      <c r="C190" s="2">
        <v>0</v>
      </c>
      <c r="D190" s="2">
        <v>117.306</v>
      </c>
      <c r="E190" s="35">
        <v>117.306</v>
      </c>
      <c r="F190" s="75">
        <v>1</v>
      </c>
      <c r="G190" s="177" t="s">
        <v>203</v>
      </c>
      <c r="H190" s="177"/>
    </row>
    <row r="191" spans="1:8" ht="24" customHeight="1">
      <c r="A191" s="178" t="s">
        <v>204</v>
      </c>
      <c r="B191" s="178"/>
      <c r="C191" s="8">
        <v>0</v>
      </c>
      <c r="D191" s="8">
        <v>117.306</v>
      </c>
      <c r="E191" s="8">
        <v>117.306</v>
      </c>
      <c r="F191" s="76">
        <v>1</v>
      </c>
      <c r="G191" s="181" t="s">
        <v>2</v>
      </c>
      <c r="H191" s="181"/>
    </row>
    <row r="192" spans="1:8" ht="21.75" customHeight="1">
      <c r="A192" s="182" t="s">
        <v>205</v>
      </c>
      <c r="B192" s="182"/>
      <c r="C192" s="77">
        <v>218027</v>
      </c>
      <c r="D192" s="77">
        <f>D58+D64+D78+D85+D89+D93+D112+D116+D124+D128+D132+D138+D166+D172+D180+D184+D188+D191</f>
        <v>133744.70134</v>
      </c>
      <c r="E192" s="77">
        <f>E58+E64+E78+E85+E89+E93+E112+E116+E124+E128+E132+E138+E166+E172+E180+E184+E188+E191</f>
        <v>103711.31573999999</v>
      </c>
      <c r="F192" s="78">
        <f>E192/D192</f>
        <v>0.7754424265104123</v>
      </c>
      <c r="G192" s="176" t="s">
        <v>2</v>
      </c>
      <c r="H192" s="176"/>
    </row>
    <row r="193" spans="1:8" ht="15" customHeight="1">
      <c r="A193" s="180" t="s">
        <v>57</v>
      </c>
      <c r="B193" s="180"/>
      <c r="C193" s="180"/>
      <c r="D193" s="180"/>
      <c r="E193" s="180"/>
      <c r="F193" s="180"/>
      <c r="G193" s="180"/>
      <c r="H193" s="180"/>
    </row>
    <row r="194" spans="1:8" ht="24" customHeight="1">
      <c r="A194" s="36" t="s">
        <v>2</v>
      </c>
      <c r="B194" s="5" t="s">
        <v>206</v>
      </c>
      <c r="C194" s="2">
        <v>0</v>
      </c>
      <c r="D194" s="2">
        <v>96.96</v>
      </c>
      <c r="E194" s="35">
        <v>96.96</v>
      </c>
      <c r="F194" s="75">
        <v>1</v>
      </c>
      <c r="G194" s="177" t="s">
        <v>207</v>
      </c>
      <c r="H194" s="177"/>
    </row>
    <row r="195" spans="1:8" ht="17.25" customHeight="1">
      <c r="A195" s="36" t="s">
        <v>2</v>
      </c>
      <c r="B195" s="5" t="s">
        <v>208</v>
      </c>
      <c r="C195" s="2">
        <v>0</v>
      </c>
      <c r="D195" s="2">
        <v>3849.97437</v>
      </c>
      <c r="E195" s="35">
        <v>3849.97437</v>
      </c>
      <c r="F195" s="75">
        <v>1</v>
      </c>
      <c r="G195" s="177" t="s">
        <v>209</v>
      </c>
      <c r="H195" s="177"/>
    </row>
    <row r="196" spans="1:8" ht="18" customHeight="1">
      <c r="A196" s="182" t="s">
        <v>210</v>
      </c>
      <c r="B196" s="182"/>
      <c r="C196" s="77">
        <v>0</v>
      </c>
      <c r="D196" s="77">
        <v>3946.93437</v>
      </c>
      <c r="E196" s="77">
        <v>3946.93437</v>
      </c>
      <c r="F196" s="78">
        <v>1</v>
      </c>
      <c r="G196" s="176" t="s">
        <v>2</v>
      </c>
      <c r="H196" s="176"/>
    </row>
    <row r="197" spans="1:8" ht="15" customHeight="1">
      <c r="A197" s="190" t="s">
        <v>211</v>
      </c>
      <c r="B197" s="179"/>
      <c r="C197" s="179"/>
      <c r="D197" s="179"/>
      <c r="E197" s="179"/>
      <c r="F197" s="179"/>
      <c r="G197" s="179"/>
      <c r="H197" s="179"/>
    </row>
    <row r="198" spans="1:8" ht="24.75" customHeight="1">
      <c r="A198" s="36" t="s">
        <v>2</v>
      </c>
      <c r="B198" s="5" t="s">
        <v>214</v>
      </c>
      <c r="C198" s="2">
        <v>0</v>
      </c>
      <c r="D198" s="2">
        <v>26.33248</v>
      </c>
      <c r="E198" s="35">
        <v>26.33248</v>
      </c>
      <c r="F198" s="75">
        <v>1</v>
      </c>
      <c r="G198" s="177" t="s">
        <v>215</v>
      </c>
      <c r="H198" s="177"/>
    </row>
    <row r="199" spans="1:8" ht="27.75" customHeight="1">
      <c r="A199" s="36" t="s">
        <v>2</v>
      </c>
      <c r="B199" s="5" t="s">
        <v>214</v>
      </c>
      <c r="C199" s="2">
        <v>0</v>
      </c>
      <c r="D199" s="2">
        <v>18.1462</v>
      </c>
      <c r="E199" s="35">
        <v>18.1462</v>
      </c>
      <c r="F199" s="75">
        <v>1</v>
      </c>
      <c r="G199" s="177" t="s">
        <v>216</v>
      </c>
      <c r="H199" s="177"/>
    </row>
    <row r="200" spans="1:8" ht="26.25" customHeight="1">
      <c r="A200" s="36" t="s">
        <v>2</v>
      </c>
      <c r="B200" s="5" t="s">
        <v>217</v>
      </c>
      <c r="C200" s="2">
        <v>0</v>
      </c>
      <c r="D200" s="2">
        <v>84</v>
      </c>
      <c r="E200" s="35">
        <v>84</v>
      </c>
      <c r="F200" s="75">
        <v>1</v>
      </c>
      <c r="G200" s="177" t="s">
        <v>218</v>
      </c>
      <c r="H200" s="177"/>
    </row>
    <row r="201" spans="1:8" ht="26.25" customHeight="1">
      <c r="A201" s="36" t="s">
        <v>2</v>
      </c>
      <c r="B201" s="5" t="s">
        <v>217</v>
      </c>
      <c r="C201" s="2">
        <v>0</v>
      </c>
      <c r="D201" s="2">
        <v>1215.773</v>
      </c>
      <c r="E201" s="35">
        <v>1215.773</v>
      </c>
      <c r="F201" s="75">
        <v>1</v>
      </c>
      <c r="G201" s="177" t="s">
        <v>219</v>
      </c>
      <c r="H201" s="177"/>
    </row>
    <row r="202" spans="1:8" ht="24" customHeight="1">
      <c r="A202" s="36" t="s">
        <v>2</v>
      </c>
      <c r="B202" s="5" t="s">
        <v>217</v>
      </c>
      <c r="C202" s="2">
        <v>0</v>
      </c>
      <c r="D202" s="2">
        <v>450</v>
      </c>
      <c r="E202" s="35">
        <v>450</v>
      </c>
      <c r="F202" s="75">
        <v>1</v>
      </c>
      <c r="G202" s="177" t="s">
        <v>220</v>
      </c>
      <c r="H202" s="177"/>
    </row>
    <row r="203" spans="1:8" ht="25.5" customHeight="1">
      <c r="A203" s="36" t="s">
        <v>2</v>
      </c>
      <c r="B203" s="5" t="s">
        <v>217</v>
      </c>
      <c r="C203" s="2">
        <v>0</v>
      </c>
      <c r="D203" s="2">
        <v>36.3</v>
      </c>
      <c r="E203" s="35">
        <v>36.3</v>
      </c>
      <c r="F203" s="75">
        <v>1</v>
      </c>
      <c r="G203" s="177" t="s">
        <v>221</v>
      </c>
      <c r="H203" s="177"/>
    </row>
    <row r="204" spans="1:8" ht="24.75" customHeight="1">
      <c r="A204" s="36" t="s">
        <v>2</v>
      </c>
      <c r="B204" s="5" t="s">
        <v>217</v>
      </c>
      <c r="C204" s="2">
        <v>0</v>
      </c>
      <c r="D204" s="2">
        <v>16.35</v>
      </c>
      <c r="E204" s="35">
        <v>16.35</v>
      </c>
      <c r="F204" s="75">
        <v>1</v>
      </c>
      <c r="G204" s="177" t="s">
        <v>222</v>
      </c>
      <c r="H204" s="177"/>
    </row>
    <row r="205" spans="1:8" ht="20.25" customHeight="1">
      <c r="A205" s="36" t="s">
        <v>2</v>
      </c>
      <c r="B205" s="5" t="s">
        <v>217</v>
      </c>
      <c r="C205" s="2">
        <v>0</v>
      </c>
      <c r="D205" s="2">
        <v>501.751</v>
      </c>
      <c r="E205" s="35">
        <v>501.751</v>
      </c>
      <c r="F205" s="75">
        <v>1</v>
      </c>
      <c r="G205" s="177" t="s">
        <v>223</v>
      </c>
      <c r="H205" s="177"/>
    </row>
    <row r="206" spans="1:8" ht="22.5" customHeight="1">
      <c r="A206" s="36" t="s">
        <v>2</v>
      </c>
      <c r="B206" s="5" t="s">
        <v>217</v>
      </c>
      <c r="C206" s="2">
        <v>0</v>
      </c>
      <c r="D206" s="2">
        <v>1570</v>
      </c>
      <c r="E206" s="35">
        <v>1570</v>
      </c>
      <c r="F206" s="75">
        <v>1</v>
      </c>
      <c r="G206" s="177" t="s">
        <v>224</v>
      </c>
      <c r="H206" s="177"/>
    </row>
    <row r="207" spans="1:8" ht="24" customHeight="1">
      <c r="A207" s="36" t="s">
        <v>2</v>
      </c>
      <c r="B207" s="5" t="s">
        <v>217</v>
      </c>
      <c r="C207" s="2">
        <v>0</v>
      </c>
      <c r="D207" s="2">
        <v>5915</v>
      </c>
      <c r="E207" s="35">
        <v>5915</v>
      </c>
      <c r="F207" s="75">
        <v>1</v>
      </c>
      <c r="G207" s="177" t="s">
        <v>225</v>
      </c>
      <c r="H207" s="177"/>
    </row>
    <row r="208" spans="1:8" ht="24" customHeight="1">
      <c r="A208" s="36" t="s">
        <v>2</v>
      </c>
      <c r="B208" s="5" t="s">
        <v>217</v>
      </c>
      <c r="C208" s="2">
        <v>0</v>
      </c>
      <c r="D208" s="2">
        <v>150</v>
      </c>
      <c r="E208" s="35">
        <v>150</v>
      </c>
      <c r="F208" s="75">
        <v>1</v>
      </c>
      <c r="G208" s="177" t="s">
        <v>226</v>
      </c>
      <c r="H208" s="177"/>
    </row>
    <row r="209" spans="1:8" ht="28.5" customHeight="1">
      <c r="A209" s="36" t="s">
        <v>2</v>
      </c>
      <c r="B209" s="5" t="s">
        <v>217</v>
      </c>
      <c r="C209" s="2">
        <v>0</v>
      </c>
      <c r="D209" s="2">
        <v>14530</v>
      </c>
      <c r="E209" s="35">
        <v>14530</v>
      </c>
      <c r="F209" s="75">
        <v>1</v>
      </c>
      <c r="G209" s="177" t="s">
        <v>227</v>
      </c>
      <c r="H209" s="177"/>
    </row>
    <row r="210" spans="1:8" ht="25.5" customHeight="1">
      <c r="A210" s="85" t="s">
        <v>2</v>
      </c>
      <c r="B210" s="86" t="s">
        <v>217</v>
      </c>
      <c r="C210" s="87">
        <v>0</v>
      </c>
      <c r="D210" s="87">
        <v>1796</v>
      </c>
      <c r="E210" s="88">
        <v>1796</v>
      </c>
      <c r="F210" s="89">
        <v>1</v>
      </c>
      <c r="G210" s="187" t="s">
        <v>228</v>
      </c>
      <c r="H210" s="187"/>
    </row>
    <row r="211" spans="1:8" ht="23.25" customHeight="1">
      <c r="A211" s="80" t="s">
        <v>2</v>
      </c>
      <c r="B211" s="81" t="s">
        <v>217</v>
      </c>
      <c r="C211" s="82">
        <v>0</v>
      </c>
      <c r="D211" s="82">
        <v>190</v>
      </c>
      <c r="E211" s="83">
        <v>190</v>
      </c>
      <c r="F211" s="84">
        <v>1</v>
      </c>
      <c r="G211" s="188" t="s">
        <v>229</v>
      </c>
      <c r="H211" s="188"/>
    </row>
    <row r="212" spans="1:8" ht="30.75" customHeight="1">
      <c r="A212" s="36" t="s">
        <v>2</v>
      </c>
      <c r="B212" s="5" t="s">
        <v>217</v>
      </c>
      <c r="C212" s="2">
        <v>0</v>
      </c>
      <c r="D212" s="2">
        <v>7345.43172</v>
      </c>
      <c r="E212" s="35">
        <v>7345.43172</v>
      </c>
      <c r="F212" s="75">
        <v>1</v>
      </c>
      <c r="G212" s="177" t="s">
        <v>230</v>
      </c>
      <c r="H212" s="177"/>
    </row>
    <row r="213" spans="1:8" ht="25.5" customHeight="1">
      <c r="A213" s="36" t="s">
        <v>2</v>
      </c>
      <c r="B213" s="5" t="s">
        <v>217</v>
      </c>
      <c r="C213" s="2">
        <v>0</v>
      </c>
      <c r="D213" s="2">
        <v>1955.7292</v>
      </c>
      <c r="E213" s="35">
        <v>1955.7292</v>
      </c>
      <c r="F213" s="75">
        <v>1</v>
      </c>
      <c r="G213" s="177" t="s">
        <v>231</v>
      </c>
      <c r="H213" s="177"/>
    </row>
    <row r="214" spans="1:8" ht="28.5" customHeight="1">
      <c r="A214" s="36" t="s">
        <v>2</v>
      </c>
      <c r="B214" s="5" t="s">
        <v>217</v>
      </c>
      <c r="C214" s="2">
        <v>0</v>
      </c>
      <c r="D214" s="2">
        <v>2285.27717</v>
      </c>
      <c r="E214" s="35">
        <v>2285.27717</v>
      </c>
      <c r="F214" s="75">
        <v>1</v>
      </c>
      <c r="G214" s="177" t="s">
        <v>232</v>
      </c>
      <c r="H214" s="177"/>
    </row>
    <row r="215" spans="1:8" ht="29.25" customHeight="1">
      <c r="A215" s="36" t="s">
        <v>2</v>
      </c>
      <c r="B215" s="5" t="s">
        <v>217</v>
      </c>
      <c r="C215" s="2">
        <v>0</v>
      </c>
      <c r="D215" s="2">
        <v>403.28421</v>
      </c>
      <c r="E215" s="35">
        <v>403.28421</v>
      </c>
      <c r="F215" s="75">
        <v>1</v>
      </c>
      <c r="G215" s="177" t="s">
        <v>233</v>
      </c>
      <c r="H215" s="177"/>
    </row>
    <row r="216" spans="1:8" ht="25.5" customHeight="1">
      <c r="A216" s="36" t="s">
        <v>2</v>
      </c>
      <c r="B216" s="5" t="s">
        <v>217</v>
      </c>
      <c r="C216" s="2">
        <v>0</v>
      </c>
      <c r="D216" s="2">
        <v>447.65224</v>
      </c>
      <c r="E216" s="35">
        <v>447.65224</v>
      </c>
      <c r="F216" s="75">
        <v>1</v>
      </c>
      <c r="G216" s="177" t="s">
        <v>234</v>
      </c>
      <c r="H216" s="177"/>
    </row>
    <row r="217" spans="1:8" ht="28.5" customHeight="1">
      <c r="A217" s="36" t="s">
        <v>2</v>
      </c>
      <c r="B217" s="5" t="s">
        <v>217</v>
      </c>
      <c r="C217" s="2">
        <v>0</v>
      </c>
      <c r="D217" s="2">
        <v>308.4854</v>
      </c>
      <c r="E217" s="35">
        <v>308.4854</v>
      </c>
      <c r="F217" s="75">
        <v>1</v>
      </c>
      <c r="G217" s="177" t="s">
        <v>235</v>
      </c>
      <c r="H217" s="177"/>
    </row>
    <row r="218" spans="1:8" ht="26.25" customHeight="1">
      <c r="A218" s="36" t="s">
        <v>2</v>
      </c>
      <c r="B218" s="5" t="s">
        <v>217</v>
      </c>
      <c r="C218" s="2">
        <v>0</v>
      </c>
      <c r="D218" s="2">
        <v>671.2195</v>
      </c>
      <c r="E218" s="35">
        <v>671.2195</v>
      </c>
      <c r="F218" s="75">
        <v>1</v>
      </c>
      <c r="G218" s="177" t="s">
        <v>236</v>
      </c>
      <c r="H218" s="177"/>
    </row>
    <row r="219" spans="1:8" ht="32.25" customHeight="1">
      <c r="A219" s="36" t="s">
        <v>2</v>
      </c>
      <c r="B219" s="5" t="s">
        <v>217</v>
      </c>
      <c r="C219" s="2">
        <v>0</v>
      </c>
      <c r="D219" s="2">
        <v>118.4505</v>
      </c>
      <c r="E219" s="35">
        <v>118.4505</v>
      </c>
      <c r="F219" s="75">
        <v>1</v>
      </c>
      <c r="G219" s="177" t="s">
        <v>237</v>
      </c>
      <c r="H219" s="177"/>
    </row>
    <row r="220" spans="1:8" ht="31.5" customHeight="1">
      <c r="A220" s="36" t="s">
        <v>2</v>
      </c>
      <c r="B220" s="5" t="s">
        <v>217</v>
      </c>
      <c r="C220" s="2">
        <v>0</v>
      </c>
      <c r="D220" s="2">
        <v>430.1153</v>
      </c>
      <c r="E220" s="35">
        <v>430.1153</v>
      </c>
      <c r="F220" s="75">
        <v>1</v>
      </c>
      <c r="G220" s="177" t="s">
        <v>238</v>
      </c>
      <c r="H220" s="177"/>
    </row>
    <row r="221" spans="1:8" ht="32.25" customHeight="1">
      <c r="A221" s="36" t="s">
        <v>2</v>
      </c>
      <c r="B221" s="5" t="s">
        <v>217</v>
      </c>
      <c r="C221" s="2">
        <v>0</v>
      </c>
      <c r="D221" s="2">
        <v>75.9027</v>
      </c>
      <c r="E221" s="35">
        <v>75.9027</v>
      </c>
      <c r="F221" s="75">
        <v>1</v>
      </c>
      <c r="G221" s="177" t="s">
        <v>239</v>
      </c>
      <c r="H221" s="177"/>
    </row>
    <row r="222" spans="1:8" ht="33" customHeight="1">
      <c r="A222" s="36" t="s">
        <v>2</v>
      </c>
      <c r="B222" s="5" t="s">
        <v>217</v>
      </c>
      <c r="C222" s="2">
        <v>0</v>
      </c>
      <c r="D222" s="2">
        <v>439.7985</v>
      </c>
      <c r="E222" s="35">
        <v>439.7985</v>
      </c>
      <c r="F222" s="75">
        <v>1</v>
      </c>
      <c r="G222" s="177" t="s">
        <v>240</v>
      </c>
      <c r="H222" s="177"/>
    </row>
    <row r="223" spans="1:8" ht="35.25" customHeight="1">
      <c r="A223" s="36" t="s">
        <v>2</v>
      </c>
      <c r="B223" s="5" t="s">
        <v>217</v>
      </c>
      <c r="C223" s="2">
        <v>0</v>
      </c>
      <c r="D223" s="2">
        <v>77.6115</v>
      </c>
      <c r="E223" s="35">
        <v>77.6115</v>
      </c>
      <c r="F223" s="75">
        <v>1</v>
      </c>
      <c r="G223" s="177" t="s">
        <v>241</v>
      </c>
      <c r="H223" s="177"/>
    </row>
    <row r="224" spans="1:8" ht="32.25" customHeight="1">
      <c r="A224" s="36" t="s">
        <v>2</v>
      </c>
      <c r="B224" s="5" t="s">
        <v>217</v>
      </c>
      <c r="C224" s="2">
        <v>0</v>
      </c>
      <c r="D224" s="2">
        <v>477.47135</v>
      </c>
      <c r="E224" s="35">
        <v>477.47135</v>
      </c>
      <c r="F224" s="75">
        <v>1</v>
      </c>
      <c r="G224" s="177" t="s">
        <v>242</v>
      </c>
      <c r="H224" s="177"/>
    </row>
    <row r="225" spans="1:8" ht="31.5" customHeight="1">
      <c r="A225" s="36" t="s">
        <v>2</v>
      </c>
      <c r="B225" s="5" t="s">
        <v>217</v>
      </c>
      <c r="C225" s="2">
        <v>0</v>
      </c>
      <c r="D225" s="2">
        <v>84.25965</v>
      </c>
      <c r="E225" s="35">
        <v>84.25965</v>
      </c>
      <c r="F225" s="75">
        <v>1</v>
      </c>
      <c r="G225" s="177" t="s">
        <v>243</v>
      </c>
      <c r="H225" s="177"/>
    </row>
    <row r="226" spans="1:8" ht="27.75" customHeight="1">
      <c r="A226" s="36" t="s">
        <v>2</v>
      </c>
      <c r="B226" s="5" t="s">
        <v>217</v>
      </c>
      <c r="C226" s="2">
        <v>0</v>
      </c>
      <c r="D226" s="2">
        <v>692.3998</v>
      </c>
      <c r="E226" s="35">
        <v>692.3998</v>
      </c>
      <c r="F226" s="75">
        <v>1</v>
      </c>
      <c r="G226" s="177" t="s">
        <v>244</v>
      </c>
      <c r="H226" s="177"/>
    </row>
    <row r="227" spans="1:8" ht="27" customHeight="1">
      <c r="A227" s="36" t="s">
        <v>2</v>
      </c>
      <c r="B227" s="5" t="s">
        <v>217</v>
      </c>
      <c r="C227" s="2">
        <v>0</v>
      </c>
      <c r="D227" s="2">
        <v>122.1882</v>
      </c>
      <c r="E227" s="35">
        <v>122.1882</v>
      </c>
      <c r="F227" s="75">
        <v>1</v>
      </c>
      <c r="G227" s="177" t="s">
        <v>245</v>
      </c>
      <c r="H227" s="177"/>
    </row>
    <row r="228" spans="1:8" ht="27.75" customHeight="1">
      <c r="A228" s="36" t="s">
        <v>2</v>
      </c>
      <c r="B228" s="5" t="s">
        <v>217</v>
      </c>
      <c r="C228" s="2">
        <v>0</v>
      </c>
      <c r="D228" s="2">
        <v>552.6768</v>
      </c>
      <c r="E228" s="35">
        <v>552.6768</v>
      </c>
      <c r="F228" s="75">
        <v>1</v>
      </c>
      <c r="G228" s="177" t="s">
        <v>246</v>
      </c>
      <c r="H228" s="177"/>
    </row>
    <row r="229" spans="1:8" ht="27.75" customHeight="1">
      <c r="A229" s="36" t="s">
        <v>2</v>
      </c>
      <c r="B229" s="5" t="s">
        <v>217</v>
      </c>
      <c r="C229" s="2">
        <v>0</v>
      </c>
      <c r="D229" s="2">
        <v>97.5312</v>
      </c>
      <c r="E229" s="35">
        <v>97.5312</v>
      </c>
      <c r="F229" s="75">
        <v>1</v>
      </c>
      <c r="G229" s="177" t="s">
        <v>247</v>
      </c>
      <c r="H229" s="177"/>
    </row>
    <row r="230" spans="1:8" ht="27" customHeight="1">
      <c r="A230" s="85" t="s">
        <v>2</v>
      </c>
      <c r="B230" s="86" t="s">
        <v>217</v>
      </c>
      <c r="C230" s="87">
        <v>0</v>
      </c>
      <c r="D230" s="87">
        <v>1064.15325</v>
      </c>
      <c r="E230" s="88">
        <v>1064.15325</v>
      </c>
      <c r="F230" s="89">
        <v>1</v>
      </c>
      <c r="G230" s="187" t="s">
        <v>248</v>
      </c>
      <c r="H230" s="187"/>
    </row>
    <row r="231" spans="1:8" ht="25.5" customHeight="1">
      <c r="A231" s="80" t="s">
        <v>2</v>
      </c>
      <c r="B231" s="81" t="s">
        <v>217</v>
      </c>
      <c r="C231" s="82">
        <v>0</v>
      </c>
      <c r="D231" s="82">
        <v>187.79175</v>
      </c>
      <c r="E231" s="83">
        <v>187.79175</v>
      </c>
      <c r="F231" s="84">
        <v>1</v>
      </c>
      <c r="G231" s="188" t="s">
        <v>249</v>
      </c>
      <c r="H231" s="188"/>
    </row>
    <row r="232" spans="1:8" ht="27.75" customHeight="1">
      <c r="A232" s="36" t="s">
        <v>2</v>
      </c>
      <c r="B232" s="5" t="s">
        <v>217</v>
      </c>
      <c r="C232" s="2">
        <v>0</v>
      </c>
      <c r="D232" s="2">
        <v>75.55119</v>
      </c>
      <c r="E232" s="35">
        <v>75.55119</v>
      </c>
      <c r="F232" s="75">
        <v>1</v>
      </c>
      <c r="G232" s="177" t="s">
        <v>250</v>
      </c>
      <c r="H232" s="177"/>
    </row>
    <row r="233" spans="1:8" ht="27.75" customHeight="1">
      <c r="A233" s="36" t="s">
        <v>2</v>
      </c>
      <c r="B233" s="5" t="s">
        <v>217</v>
      </c>
      <c r="C233" s="2">
        <v>0</v>
      </c>
      <c r="D233" s="2">
        <v>360.213</v>
      </c>
      <c r="E233" s="35">
        <v>360.213</v>
      </c>
      <c r="F233" s="75">
        <v>1</v>
      </c>
      <c r="G233" s="177" t="s">
        <v>251</v>
      </c>
      <c r="H233" s="177"/>
    </row>
    <row r="234" spans="1:8" ht="29.25" customHeight="1">
      <c r="A234" s="36" t="s">
        <v>2</v>
      </c>
      <c r="B234" s="5" t="s">
        <v>217</v>
      </c>
      <c r="C234" s="2">
        <v>0</v>
      </c>
      <c r="D234" s="2">
        <v>63.567</v>
      </c>
      <c r="E234" s="35">
        <v>63.567</v>
      </c>
      <c r="F234" s="75">
        <v>1</v>
      </c>
      <c r="G234" s="177" t="s">
        <v>252</v>
      </c>
      <c r="H234" s="177"/>
    </row>
    <row r="235" spans="1:8" ht="27.75" customHeight="1">
      <c r="A235" s="36" t="s">
        <v>2</v>
      </c>
      <c r="B235" s="5" t="s">
        <v>217</v>
      </c>
      <c r="C235" s="2">
        <v>0</v>
      </c>
      <c r="D235" s="2">
        <v>1255.42875</v>
      </c>
      <c r="E235" s="35">
        <v>1255.42875</v>
      </c>
      <c r="F235" s="75">
        <v>1</v>
      </c>
      <c r="G235" s="177" t="s">
        <v>253</v>
      </c>
      <c r="H235" s="177"/>
    </row>
    <row r="236" spans="1:8" ht="27.75" customHeight="1">
      <c r="A236" s="36" t="s">
        <v>2</v>
      </c>
      <c r="B236" s="5" t="s">
        <v>217</v>
      </c>
      <c r="C236" s="2">
        <v>0</v>
      </c>
      <c r="D236" s="2">
        <v>221.54625</v>
      </c>
      <c r="E236" s="35">
        <v>221.54625</v>
      </c>
      <c r="F236" s="75">
        <v>1</v>
      </c>
      <c r="G236" s="177" t="s">
        <v>254</v>
      </c>
      <c r="H236" s="177"/>
    </row>
    <row r="237" spans="1:8" ht="27.75" customHeight="1">
      <c r="A237" s="36" t="s">
        <v>2</v>
      </c>
      <c r="B237" s="5" t="s">
        <v>217</v>
      </c>
      <c r="C237" s="2">
        <v>0</v>
      </c>
      <c r="D237" s="2">
        <v>881.6132</v>
      </c>
      <c r="E237" s="35">
        <v>881.6132</v>
      </c>
      <c r="F237" s="75">
        <v>1</v>
      </c>
      <c r="G237" s="177" t="s">
        <v>255</v>
      </c>
      <c r="H237" s="177"/>
    </row>
    <row r="238" spans="1:8" ht="27" customHeight="1">
      <c r="A238" s="36" t="s">
        <v>2</v>
      </c>
      <c r="B238" s="5" t="s">
        <v>217</v>
      </c>
      <c r="C238" s="2">
        <v>0</v>
      </c>
      <c r="D238" s="2">
        <v>155.5788</v>
      </c>
      <c r="E238" s="35">
        <v>155.5788</v>
      </c>
      <c r="F238" s="75">
        <v>1</v>
      </c>
      <c r="G238" s="177" t="s">
        <v>256</v>
      </c>
      <c r="H238" s="177"/>
    </row>
    <row r="239" spans="1:8" ht="27" customHeight="1">
      <c r="A239" s="36" t="s">
        <v>2</v>
      </c>
      <c r="B239" s="5" t="s">
        <v>217</v>
      </c>
      <c r="C239" s="2">
        <v>0</v>
      </c>
      <c r="D239" s="2">
        <v>917.4475</v>
      </c>
      <c r="E239" s="35">
        <v>917.4475</v>
      </c>
      <c r="F239" s="75">
        <v>1</v>
      </c>
      <c r="G239" s="177" t="s">
        <v>257</v>
      </c>
      <c r="H239" s="177"/>
    </row>
    <row r="240" spans="1:8" ht="27" customHeight="1">
      <c r="A240" s="36" t="s">
        <v>2</v>
      </c>
      <c r="B240" s="5" t="s">
        <v>217</v>
      </c>
      <c r="C240" s="2">
        <v>0</v>
      </c>
      <c r="D240" s="2">
        <v>161.9025</v>
      </c>
      <c r="E240" s="35">
        <v>161.9025</v>
      </c>
      <c r="F240" s="75">
        <v>1</v>
      </c>
      <c r="G240" s="177" t="s">
        <v>258</v>
      </c>
      <c r="H240" s="177"/>
    </row>
    <row r="241" spans="1:8" ht="27.75" customHeight="1">
      <c r="A241" s="36" t="s">
        <v>2</v>
      </c>
      <c r="B241" s="5" t="s">
        <v>217</v>
      </c>
      <c r="C241" s="2">
        <v>0</v>
      </c>
      <c r="D241" s="2">
        <v>342.8339</v>
      </c>
      <c r="E241" s="35">
        <v>342.8339</v>
      </c>
      <c r="F241" s="75">
        <v>1</v>
      </c>
      <c r="G241" s="177" t="s">
        <v>259</v>
      </c>
      <c r="H241" s="177"/>
    </row>
    <row r="242" spans="1:8" ht="26.25" customHeight="1">
      <c r="A242" s="36" t="s">
        <v>2</v>
      </c>
      <c r="B242" s="5" t="s">
        <v>217</v>
      </c>
      <c r="C242" s="2">
        <v>0</v>
      </c>
      <c r="D242" s="2">
        <v>60.5001</v>
      </c>
      <c r="E242" s="35">
        <v>60.5001</v>
      </c>
      <c r="F242" s="75">
        <v>1</v>
      </c>
      <c r="G242" s="177" t="s">
        <v>260</v>
      </c>
      <c r="H242" s="177"/>
    </row>
    <row r="243" spans="1:8" ht="27" customHeight="1">
      <c r="A243" s="36" t="s">
        <v>2</v>
      </c>
      <c r="B243" s="5" t="s">
        <v>217</v>
      </c>
      <c r="C243" s="2">
        <v>0</v>
      </c>
      <c r="D243" s="2">
        <v>2000</v>
      </c>
      <c r="E243" s="35">
        <v>2000</v>
      </c>
      <c r="F243" s="75">
        <v>1</v>
      </c>
      <c r="G243" s="177" t="s">
        <v>261</v>
      </c>
      <c r="H243" s="177"/>
    </row>
    <row r="244" spans="1:8" ht="26.25" customHeight="1">
      <c r="A244" s="36" t="s">
        <v>2</v>
      </c>
      <c r="B244" s="5" t="s">
        <v>217</v>
      </c>
      <c r="C244" s="2">
        <v>0</v>
      </c>
      <c r="D244" s="2">
        <v>393.8016</v>
      </c>
      <c r="E244" s="35">
        <v>393.8016</v>
      </c>
      <c r="F244" s="75">
        <v>1</v>
      </c>
      <c r="G244" s="177" t="s">
        <v>262</v>
      </c>
      <c r="H244" s="177"/>
    </row>
    <row r="245" spans="1:8" ht="24.75" customHeight="1">
      <c r="A245" s="36" t="s">
        <v>2</v>
      </c>
      <c r="B245" s="5" t="s">
        <v>217</v>
      </c>
      <c r="C245" s="2">
        <v>0</v>
      </c>
      <c r="D245" s="2">
        <v>69.4944</v>
      </c>
      <c r="E245" s="35">
        <v>69.4944</v>
      </c>
      <c r="F245" s="75">
        <v>1</v>
      </c>
      <c r="G245" s="177" t="s">
        <v>263</v>
      </c>
      <c r="H245" s="177"/>
    </row>
    <row r="246" spans="1:8" ht="27" customHeight="1">
      <c r="A246" s="36" t="s">
        <v>2</v>
      </c>
      <c r="B246" s="5" t="s">
        <v>217</v>
      </c>
      <c r="C246" s="2">
        <v>0</v>
      </c>
      <c r="D246" s="2">
        <v>500.2199</v>
      </c>
      <c r="E246" s="35">
        <v>500.2199</v>
      </c>
      <c r="F246" s="75">
        <v>1</v>
      </c>
      <c r="G246" s="177" t="s">
        <v>264</v>
      </c>
      <c r="H246" s="177"/>
    </row>
    <row r="247" spans="1:8" ht="25.5" customHeight="1">
      <c r="A247" s="36" t="s">
        <v>2</v>
      </c>
      <c r="B247" s="5" t="s">
        <v>217</v>
      </c>
      <c r="C247" s="2">
        <v>0</v>
      </c>
      <c r="D247" s="2">
        <v>88.2741</v>
      </c>
      <c r="E247" s="35">
        <v>88.2741</v>
      </c>
      <c r="F247" s="75">
        <v>1</v>
      </c>
      <c r="G247" s="177" t="s">
        <v>265</v>
      </c>
      <c r="H247" s="177"/>
    </row>
    <row r="248" spans="1:8" ht="23.25" customHeight="1">
      <c r="A248" s="36" t="s">
        <v>2</v>
      </c>
      <c r="B248" s="5" t="s">
        <v>217</v>
      </c>
      <c r="C248" s="2">
        <v>0</v>
      </c>
      <c r="D248" s="2">
        <v>449.4817</v>
      </c>
      <c r="E248" s="35">
        <v>449.4817</v>
      </c>
      <c r="F248" s="75">
        <v>1</v>
      </c>
      <c r="G248" s="177" t="s">
        <v>266</v>
      </c>
      <c r="H248" s="177"/>
    </row>
    <row r="249" spans="1:8" ht="26.25" customHeight="1">
      <c r="A249" s="36" t="s">
        <v>2</v>
      </c>
      <c r="B249" s="5" t="s">
        <v>217</v>
      </c>
      <c r="C249" s="2">
        <v>0</v>
      </c>
      <c r="D249" s="2">
        <v>79.3203</v>
      </c>
      <c r="E249" s="35">
        <v>79.3203</v>
      </c>
      <c r="F249" s="75">
        <v>1</v>
      </c>
      <c r="G249" s="177" t="s">
        <v>267</v>
      </c>
      <c r="H249" s="177"/>
    </row>
    <row r="250" spans="1:8" ht="24.75" customHeight="1">
      <c r="A250" s="36" t="s">
        <v>2</v>
      </c>
      <c r="B250" s="5" t="s">
        <v>217</v>
      </c>
      <c r="C250" s="2">
        <v>0</v>
      </c>
      <c r="D250" s="2">
        <v>881.6132</v>
      </c>
      <c r="E250" s="35">
        <v>881.6132</v>
      </c>
      <c r="F250" s="75">
        <v>1</v>
      </c>
      <c r="G250" s="177" t="s">
        <v>268</v>
      </c>
      <c r="H250" s="177"/>
    </row>
    <row r="251" spans="1:8" ht="24" customHeight="1">
      <c r="A251" s="36" t="s">
        <v>2</v>
      </c>
      <c r="B251" s="5" t="s">
        <v>217</v>
      </c>
      <c r="C251" s="2">
        <v>0</v>
      </c>
      <c r="D251" s="2">
        <v>155.5788</v>
      </c>
      <c r="E251" s="35">
        <v>155.5788</v>
      </c>
      <c r="F251" s="75">
        <v>1</v>
      </c>
      <c r="G251" s="177" t="s">
        <v>269</v>
      </c>
      <c r="H251" s="177"/>
    </row>
    <row r="252" spans="1:8" ht="24" customHeight="1">
      <c r="A252" s="36" t="s">
        <v>2</v>
      </c>
      <c r="B252" s="5" t="s">
        <v>217</v>
      </c>
      <c r="C252" s="2">
        <v>0</v>
      </c>
      <c r="D252" s="2">
        <v>593.9273</v>
      </c>
      <c r="E252" s="35">
        <v>593.9273</v>
      </c>
      <c r="F252" s="75">
        <v>1</v>
      </c>
      <c r="G252" s="177" t="s">
        <v>270</v>
      </c>
      <c r="H252" s="177"/>
    </row>
    <row r="253" spans="1:8" ht="27" customHeight="1">
      <c r="A253" s="36" t="s">
        <v>2</v>
      </c>
      <c r="B253" s="5" t="s">
        <v>217</v>
      </c>
      <c r="C253" s="2">
        <v>0</v>
      </c>
      <c r="D253" s="2">
        <v>104.8107</v>
      </c>
      <c r="E253" s="35">
        <v>104.8107</v>
      </c>
      <c r="F253" s="75">
        <v>1</v>
      </c>
      <c r="G253" s="177" t="s">
        <v>271</v>
      </c>
      <c r="H253" s="177"/>
    </row>
    <row r="254" spans="1:8" ht="24" customHeight="1">
      <c r="A254" s="36" t="s">
        <v>2</v>
      </c>
      <c r="B254" s="5" t="s">
        <v>217</v>
      </c>
      <c r="C254" s="2">
        <v>0</v>
      </c>
      <c r="D254" s="2">
        <v>5206</v>
      </c>
      <c r="E254" s="35">
        <v>5206</v>
      </c>
      <c r="F254" s="75">
        <v>1</v>
      </c>
      <c r="G254" s="177" t="s">
        <v>272</v>
      </c>
      <c r="H254" s="177"/>
    </row>
    <row r="255" spans="1:8" ht="24.75" customHeight="1">
      <c r="A255" s="36" t="s">
        <v>2</v>
      </c>
      <c r="B255" s="5" t="s">
        <v>217</v>
      </c>
      <c r="C255" s="2">
        <v>0</v>
      </c>
      <c r="D255" s="2">
        <v>100</v>
      </c>
      <c r="E255" s="35">
        <v>100</v>
      </c>
      <c r="F255" s="75">
        <v>1</v>
      </c>
      <c r="G255" s="177" t="s">
        <v>273</v>
      </c>
      <c r="H255" s="177"/>
    </row>
    <row r="256" spans="1:8" ht="24" customHeight="1">
      <c r="A256" s="36" t="s">
        <v>2</v>
      </c>
      <c r="B256" s="5" t="s">
        <v>217</v>
      </c>
      <c r="C256" s="2">
        <v>0</v>
      </c>
      <c r="D256" s="2">
        <v>32.49892</v>
      </c>
      <c r="E256" s="35">
        <v>32.49892</v>
      </c>
      <c r="F256" s="75">
        <v>1</v>
      </c>
      <c r="G256" s="177" t="s">
        <v>274</v>
      </c>
      <c r="H256" s="177"/>
    </row>
    <row r="257" spans="1:8" ht="24" customHeight="1">
      <c r="A257" s="36" t="s">
        <v>2</v>
      </c>
      <c r="B257" s="5" t="s">
        <v>217</v>
      </c>
      <c r="C257" s="2">
        <v>0</v>
      </c>
      <c r="D257" s="2">
        <v>6.95108</v>
      </c>
      <c r="E257" s="35">
        <v>6.95108</v>
      </c>
      <c r="F257" s="75">
        <v>1</v>
      </c>
      <c r="G257" s="177" t="s">
        <v>275</v>
      </c>
      <c r="H257" s="177"/>
    </row>
    <row r="258" spans="1:8" ht="17.25" customHeight="1">
      <c r="A258" s="36" t="s">
        <v>2</v>
      </c>
      <c r="B258" s="5" t="s">
        <v>277</v>
      </c>
      <c r="C258" s="2">
        <v>0</v>
      </c>
      <c r="D258" s="2">
        <v>80</v>
      </c>
      <c r="E258" s="35">
        <v>80</v>
      </c>
      <c r="F258" s="75">
        <v>1</v>
      </c>
      <c r="G258" s="177" t="s">
        <v>278</v>
      </c>
      <c r="H258" s="177"/>
    </row>
    <row r="259" spans="1:8" ht="17.25" customHeight="1">
      <c r="A259" s="36" t="s">
        <v>2</v>
      </c>
      <c r="B259" s="5" t="s">
        <v>277</v>
      </c>
      <c r="C259" s="2">
        <v>0</v>
      </c>
      <c r="D259" s="2">
        <v>1272</v>
      </c>
      <c r="E259" s="35">
        <v>1272</v>
      </c>
      <c r="F259" s="75">
        <v>1</v>
      </c>
      <c r="G259" s="177" t="s">
        <v>279</v>
      </c>
      <c r="H259" s="177"/>
    </row>
    <row r="260" spans="1:8" ht="18" customHeight="1">
      <c r="A260" s="36" t="s">
        <v>2</v>
      </c>
      <c r="B260" s="5" t="s">
        <v>277</v>
      </c>
      <c r="C260" s="2">
        <v>0</v>
      </c>
      <c r="D260" s="2">
        <v>2179.558</v>
      </c>
      <c r="E260" s="35">
        <v>2179.558</v>
      </c>
      <c r="F260" s="75">
        <v>1</v>
      </c>
      <c r="G260" s="177" t="s">
        <v>280</v>
      </c>
      <c r="H260" s="177"/>
    </row>
    <row r="261" spans="1:8" ht="24.75" customHeight="1">
      <c r="A261" s="36" t="s">
        <v>2</v>
      </c>
      <c r="B261" s="5" t="s">
        <v>277</v>
      </c>
      <c r="C261" s="2">
        <v>0</v>
      </c>
      <c r="D261" s="2">
        <v>690</v>
      </c>
      <c r="E261" s="35">
        <v>690</v>
      </c>
      <c r="F261" s="75">
        <v>1</v>
      </c>
      <c r="G261" s="177" t="s">
        <v>281</v>
      </c>
      <c r="H261" s="177"/>
    </row>
    <row r="262" spans="1:8" ht="18" customHeight="1">
      <c r="A262" s="36" t="s">
        <v>2</v>
      </c>
      <c r="B262" s="5" t="s">
        <v>277</v>
      </c>
      <c r="C262" s="2">
        <v>0</v>
      </c>
      <c r="D262" s="2">
        <v>350</v>
      </c>
      <c r="E262" s="35">
        <v>350</v>
      </c>
      <c r="F262" s="75">
        <v>1</v>
      </c>
      <c r="G262" s="177" t="s">
        <v>282</v>
      </c>
      <c r="H262" s="177"/>
    </row>
    <row r="263" spans="1:8" ht="15.75" customHeight="1">
      <c r="A263" s="36" t="s">
        <v>2</v>
      </c>
      <c r="B263" s="5" t="s">
        <v>277</v>
      </c>
      <c r="C263" s="2">
        <v>0</v>
      </c>
      <c r="D263" s="2">
        <v>30</v>
      </c>
      <c r="E263" s="35">
        <v>30</v>
      </c>
      <c r="F263" s="75">
        <v>1</v>
      </c>
      <c r="G263" s="177" t="s">
        <v>283</v>
      </c>
      <c r="H263" s="177"/>
    </row>
    <row r="264" spans="1:8" ht="15.75" customHeight="1">
      <c r="A264" s="36" t="s">
        <v>2</v>
      </c>
      <c r="B264" s="5" t="s">
        <v>277</v>
      </c>
      <c r="C264" s="2">
        <v>0</v>
      </c>
      <c r="D264" s="2">
        <v>20.4</v>
      </c>
      <c r="E264" s="35">
        <v>20.4</v>
      </c>
      <c r="F264" s="75">
        <v>1</v>
      </c>
      <c r="G264" s="177" t="s">
        <v>284</v>
      </c>
      <c r="H264" s="177"/>
    </row>
    <row r="265" spans="1:8" ht="23.25" customHeight="1">
      <c r="A265" s="36" t="s">
        <v>2</v>
      </c>
      <c r="B265" s="5" t="s">
        <v>277</v>
      </c>
      <c r="C265" s="2">
        <v>0</v>
      </c>
      <c r="D265" s="2">
        <v>142.08197</v>
      </c>
      <c r="E265" s="35">
        <v>142.08197</v>
      </c>
      <c r="F265" s="75">
        <v>1</v>
      </c>
      <c r="G265" s="177" t="s">
        <v>285</v>
      </c>
      <c r="H265" s="177"/>
    </row>
    <row r="266" spans="1:8" ht="21.75" customHeight="1">
      <c r="A266" s="36" t="s">
        <v>2</v>
      </c>
      <c r="B266" s="5" t="s">
        <v>277</v>
      </c>
      <c r="C266" s="2">
        <v>0</v>
      </c>
      <c r="D266" s="2">
        <v>805.13108</v>
      </c>
      <c r="E266" s="35">
        <v>805.13108</v>
      </c>
      <c r="F266" s="75">
        <v>1</v>
      </c>
      <c r="G266" s="177" t="s">
        <v>286</v>
      </c>
      <c r="H266" s="177"/>
    </row>
    <row r="267" spans="1:8" ht="24.75" customHeight="1">
      <c r="A267" s="36" t="s">
        <v>2</v>
      </c>
      <c r="B267" s="5" t="s">
        <v>277</v>
      </c>
      <c r="C267" s="2">
        <v>0</v>
      </c>
      <c r="D267" s="2">
        <v>300</v>
      </c>
      <c r="E267" s="35">
        <v>300</v>
      </c>
      <c r="F267" s="75">
        <v>1</v>
      </c>
      <c r="G267" s="177" t="s">
        <v>1708</v>
      </c>
      <c r="H267" s="177"/>
    </row>
    <row r="268" spans="1:8" ht="18.75" customHeight="1">
      <c r="A268" s="36" t="s">
        <v>2</v>
      </c>
      <c r="B268" s="5" t="s">
        <v>277</v>
      </c>
      <c r="C268" s="2">
        <v>0</v>
      </c>
      <c r="D268" s="2">
        <v>2227.7</v>
      </c>
      <c r="E268" s="35">
        <v>2227.7</v>
      </c>
      <c r="F268" s="75">
        <v>1</v>
      </c>
      <c r="G268" s="177" t="s">
        <v>287</v>
      </c>
      <c r="H268" s="177"/>
    </row>
    <row r="269" spans="1:8" ht="15.75" customHeight="1">
      <c r="A269" s="36" t="s">
        <v>2</v>
      </c>
      <c r="B269" s="5" t="s">
        <v>277</v>
      </c>
      <c r="C269" s="2">
        <v>0</v>
      </c>
      <c r="D269" s="2">
        <v>9</v>
      </c>
      <c r="E269" s="35">
        <v>9</v>
      </c>
      <c r="F269" s="75">
        <v>1</v>
      </c>
      <c r="G269" s="177" t="s">
        <v>288</v>
      </c>
      <c r="H269" s="177"/>
    </row>
    <row r="270" spans="1:8" ht="23.25" customHeight="1">
      <c r="A270" s="36" t="s">
        <v>2</v>
      </c>
      <c r="B270" s="5" t="s">
        <v>289</v>
      </c>
      <c r="C270" s="2">
        <v>0</v>
      </c>
      <c r="D270" s="2">
        <v>1.81221</v>
      </c>
      <c r="E270" s="35">
        <v>1.81221</v>
      </c>
      <c r="F270" s="75">
        <v>1</v>
      </c>
      <c r="G270" s="177" t="s">
        <v>290</v>
      </c>
      <c r="H270" s="177"/>
    </row>
    <row r="271" spans="1:8" ht="23.25" customHeight="1">
      <c r="A271" s="36" t="s">
        <v>2</v>
      </c>
      <c r="B271" s="5" t="s">
        <v>289</v>
      </c>
      <c r="C271" s="2">
        <v>0</v>
      </c>
      <c r="D271" s="2">
        <v>28.45694</v>
      </c>
      <c r="E271" s="35">
        <v>28.45694</v>
      </c>
      <c r="F271" s="75">
        <v>1</v>
      </c>
      <c r="G271" s="177" t="s">
        <v>291</v>
      </c>
      <c r="H271" s="177"/>
    </row>
    <row r="272" spans="1:8" ht="24" customHeight="1">
      <c r="A272" s="36" t="s">
        <v>2</v>
      </c>
      <c r="B272" s="5" t="s">
        <v>289</v>
      </c>
      <c r="C272" s="2">
        <v>0</v>
      </c>
      <c r="D272" s="2">
        <v>27.3454</v>
      </c>
      <c r="E272" s="35">
        <v>27.3454</v>
      </c>
      <c r="F272" s="75">
        <v>1</v>
      </c>
      <c r="G272" s="177" t="s">
        <v>292</v>
      </c>
      <c r="H272" s="177"/>
    </row>
    <row r="273" spans="1:8" ht="22.5" customHeight="1">
      <c r="A273" s="36" t="s">
        <v>2</v>
      </c>
      <c r="B273" s="5" t="s">
        <v>289</v>
      </c>
      <c r="C273" s="2">
        <v>0</v>
      </c>
      <c r="D273" s="2">
        <v>24.36897</v>
      </c>
      <c r="E273" s="35">
        <v>24.36897</v>
      </c>
      <c r="F273" s="75">
        <v>1</v>
      </c>
      <c r="G273" s="177" t="s">
        <v>293</v>
      </c>
      <c r="H273" s="177"/>
    </row>
    <row r="274" spans="1:8" ht="23.25" customHeight="1">
      <c r="A274" s="36" t="s">
        <v>2</v>
      </c>
      <c r="B274" s="5" t="s">
        <v>289</v>
      </c>
      <c r="C274" s="2">
        <v>0</v>
      </c>
      <c r="D274" s="2">
        <v>6.67459</v>
      </c>
      <c r="E274" s="35">
        <v>6.67459</v>
      </c>
      <c r="F274" s="75">
        <v>1</v>
      </c>
      <c r="G274" s="177" t="s">
        <v>294</v>
      </c>
      <c r="H274" s="177"/>
    </row>
    <row r="275" spans="1:8" ht="22.5" customHeight="1">
      <c r="A275" s="36" t="s">
        <v>2</v>
      </c>
      <c r="B275" s="5" t="s">
        <v>289</v>
      </c>
      <c r="C275" s="2">
        <v>0</v>
      </c>
      <c r="D275" s="2">
        <v>44.61172</v>
      </c>
      <c r="E275" s="35">
        <v>44.61172</v>
      </c>
      <c r="F275" s="75">
        <v>1</v>
      </c>
      <c r="G275" s="177" t="s">
        <v>295</v>
      </c>
      <c r="H275" s="177"/>
    </row>
    <row r="276" spans="1:8" ht="23.25" customHeight="1">
      <c r="A276" s="36" t="s">
        <v>2</v>
      </c>
      <c r="B276" s="5" t="s">
        <v>289</v>
      </c>
      <c r="C276" s="2">
        <v>0</v>
      </c>
      <c r="D276" s="2">
        <v>232.543</v>
      </c>
      <c r="E276" s="35">
        <v>232.543</v>
      </c>
      <c r="F276" s="75">
        <v>1</v>
      </c>
      <c r="G276" s="177" t="s">
        <v>296</v>
      </c>
      <c r="H276" s="177"/>
    </row>
    <row r="277" spans="1:8" ht="24" customHeight="1">
      <c r="A277" s="36" t="s">
        <v>2</v>
      </c>
      <c r="B277" s="5" t="s">
        <v>289</v>
      </c>
      <c r="C277" s="2">
        <v>0</v>
      </c>
      <c r="D277" s="2">
        <v>4.114</v>
      </c>
      <c r="E277" s="35">
        <v>4.114</v>
      </c>
      <c r="F277" s="75">
        <v>1</v>
      </c>
      <c r="G277" s="177" t="s">
        <v>297</v>
      </c>
      <c r="H277" s="177"/>
    </row>
    <row r="278" spans="1:8" ht="23.25" customHeight="1">
      <c r="A278" s="36" t="s">
        <v>2</v>
      </c>
      <c r="B278" s="5" t="s">
        <v>289</v>
      </c>
      <c r="C278" s="2">
        <v>0</v>
      </c>
      <c r="D278" s="2">
        <v>158.8768</v>
      </c>
      <c r="E278" s="35">
        <v>158.8768</v>
      </c>
      <c r="F278" s="75">
        <v>1</v>
      </c>
      <c r="G278" s="177" t="s">
        <v>1709</v>
      </c>
      <c r="H278" s="177"/>
    </row>
    <row r="279" spans="1:8" ht="25.5" customHeight="1">
      <c r="A279" s="36" t="s">
        <v>2</v>
      </c>
      <c r="B279" s="5" t="s">
        <v>289</v>
      </c>
      <c r="C279" s="2">
        <v>0</v>
      </c>
      <c r="D279" s="2">
        <v>67.45829</v>
      </c>
      <c r="E279" s="35">
        <v>67.45829</v>
      </c>
      <c r="F279" s="75">
        <v>1</v>
      </c>
      <c r="G279" s="177" t="s">
        <v>298</v>
      </c>
      <c r="H279" s="177"/>
    </row>
    <row r="280" spans="1:8" ht="24" customHeight="1">
      <c r="A280" s="36" t="s">
        <v>2</v>
      </c>
      <c r="B280" s="5" t="s">
        <v>289</v>
      </c>
      <c r="C280" s="2">
        <v>0</v>
      </c>
      <c r="D280" s="2">
        <v>1.28562</v>
      </c>
      <c r="E280" s="35">
        <v>1.28562</v>
      </c>
      <c r="F280" s="75">
        <v>1</v>
      </c>
      <c r="G280" s="177" t="s">
        <v>299</v>
      </c>
      <c r="H280" s="177"/>
    </row>
    <row r="281" spans="1:8" ht="23.25" customHeight="1">
      <c r="A281" s="36" t="s">
        <v>2</v>
      </c>
      <c r="B281" s="5" t="s">
        <v>289</v>
      </c>
      <c r="C281" s="2">
        <v>0</v>
      </c>
      <c r="D281" s="2">
        <v>138.44179</v>
      </c>
      <c r="E281" s="35">
        <v>138.44179</v>
      </c>
      <c r="F281" s="75">
        <v>1</v>
      </c>
      <c r="G281" s="177" t="s">
        <v>300</v>
      </c>
      <c r="H281" s="177"/>
    </row>
    <row r="282" spans="1:8" ht="23.25" customHeight="1">
      <c r="A282" s="36" t="s">
        <v>2</v>
      </c>
      <c r="B282" s="5" t="s">
        <v>289</v>
      </c>
      <c r="C282" s="2">
        <v>0</v>
      </c>
      <c r="D282" s="2">
        <v>427.02733</v>
      </c>
      <c r="E282" s="35">
        <v>427.02733</v>
      </c>
      <c r="F282" s="75">
        <v>1</v>
      </c>
      <c r="G282" s="177" t="s">
        <v>301</v>
      </c>
      <c r="H282" s="177"/>
    </row>
    <row r="283" spans="1:8" ht="23.25" customHeight="1">
      <c r="A283" s="36" t="s">
        <v>2</v>
      </c>
      <c r="B283" s="5" t="s">
        <v>289</v>
      </c>
      <c r="C283" s="25">
        <v>0</v>
      </c>
      <c r="D283" s="25">
        <v>138.87414</v>
      </c>
      <c r="E283" s="92">
        <v>138.87414</v>
      </c>
      <c r="F283" s="93">
        <v>1</v>
      </c>
      <c r="G283" s="177" t="s">
        <v>302</v>
      </c>
      <c r="H283" s="177"/>
    </row>
    <row r="284" spans="1:8" ht="14.25" customHeight="1">
      <c r="A284" s="183" t="s">
        <v>1624</v>
      </c>
      <c r="B284" s="184"/>
      <c r="C284" s="94">
        <f>SUM(C198:C283)</f>
        <v>0</v>
      </c>
      <c r="D284" s="94">
        <f>SUM(D198:D283)</f>
        <v>68902.99865999998</v>
      </c>
      <c r="E284" s="94">
        <f>SUM(E198:E283)</f>
        <v>68902.99865999998</v>
      </c>
      <c r="F284" s="95">
        <f>E284/D284</f>
        <v>1</v>
      </c>
      <c r="G284" s="185"/>
      <c r="H284" s="186"/>
    </row>
    <row r="285" spans="1:10" ht="29.25" customHeight="1">
      <c r="A285" s="36" t="s">
        <v>2</v>
      </c>
      <c r="B285" s="5" t="s">
        <v>212</v>
      </c>
      <c r="C285" s="2">
        <v>73125</v>
      </c>
      <c r="D285" s="2">
        <v>73542.6</v>
      </c>
      <c r="E285" s="35">
        <v>73542.6</v>
      </c>
      <c r="F285" s="75">
        <v>1</v>
      </c>
      <c r="G285" s="177" t="s">
        <v>213</v>
      </c>
      <c r="H285" s="177"/>
      <c r="J285" s="31"/>
    </row>
    <row r="286" spans="1:8" ht="14.25" customHeight="1">
      <c r="A286" s="36" t="s">
        <v>2</v>
      </c>
      <c r="B286" s="5" t="s">
        <v>276</v>
      </c>
      <c r="C286" s="79">
        <v>147</v>
      </c>
      <c r="D286" s="2">
        <v>147</v>
      </c>
      <c r="E286" s="35">
        <v>148</v>
      </c>
      <c r="F286" s="75">
        <f>E286/D286</f>
        <v>1.0068027210884354</v>
      </c>
      <c r="G286" s="189" t="s">
        <v>1622</v>
      </c>
      <c r="H286" s="177"/>
    </row>
    <row r="287" spans="1:8" ht="14.25" customHeight="1">
      <c r="A287" s="36" t="s">
        <v>2</v>
      </c>
      <c r="B287" s="23" t="s">
        <v>1666</v>
      </c>
      <c r="C287" s="79">
        <v>0</v>
      </c>
      <c r="D287" s="2">
        <v>150</v>
      </c>
      <c r="E287" s="35">
        <v>150</v>
      </c>
      <c r="F287" s="75">
        <f>E287/D287</f>
        <v>1</v>
      </c>
      <c r="G287" s="189" t="s">
        <v>1667</v>
      </c>
      <c r="H287" s="177"/>
    </row>
    <row r="288" spans="1:8" ht="17.25" customHeight="1">
      <c r="A288" s="178" t="s">
        <v>304</v>
      </c>
      <c r="B288" s="178"/>
      <c r="C288" s="8">
        <v>73272</v>
      </c>
      <c r="D288" s="8">
        <f>SUM(D284:D287)</f>
        <v>142742.59866</v>
      </c>
      <c r="E288" s="8">
        <f>SUM(E284:E287)</f>
        <v>142743.59866</v>
      </c>
      <c r="F288" s="76">
        <f>E288/D288</f>
        <v>1.0000070056171695</v>
      </c>
      <c r="G288" s="181" t="s">
        <v>2</v>
      </c>
      <c r="H288" s="181"/>
    </row>
    <row r="289" spans="1:8" ht="15" customHeight="1">
      <c r="A289" s="179" t="s">
        <v>305</v>
      </c>
      <c r="B289" s="179"/>
      <c r="C289" s="179"/>
      <c r="D289" s="179"/>
      <c r="E289" s="179"/>
      <c r="F289" s="179"/>
      <c r="G289" s="179"/>
      <c r="H289" s="179"/>
    </row>
    <row r="290" spans="1:8" ht="24.75" customHeight="1">
      <c r="A290" s="36" t="s">
        <v>2</v>
      </c>
      <c r="B290" s="5" t="s">
        <v>306</v>
      </c>
      <c r="C290" s="2">
        <v>0</v>
      </c>
      <c r="D290" s="2">
        <v>43448.02564</v>
      </c>
      <c r="E290" s="35">
        <v>43448.02564</v>
      </c>
      <c r="F290" s="75">
        <v>1</v>
      </c>
      <c r="G290" s="177" t="s">
        <v>307</v>
      </c>
      <c r="H290" s="177"/>
    </row>
    <row r="291" spans="1:8" ht="24.75" customHeight="1">
      <c r="A291" s="36" t="s">
        <v>2</v>
      </c>
      <c r="B291" s="5" t="s">
        <v>306</v>
      </c>
      <c r="C291" s="2">
        <v>0</v>
      </c>
      <c r="D291" s="2">
        <v>10871.22113</v>
      </c>
      <c r="E291" s="35">
        <v>10871.22113</v>
      </c>
      <c r="F291" s="75">
        <v>1</v>
      </c>
      <c r="G291" s="177" t="s">
        <v>308</v>
      </c>
      <c r="H291" s="177"/>
    </row>
    <row r="292" spans="1:8" ht="25.5" customHeight="1">
      <c r="A292" s="36" t="s">
        <v>2</v>
      </c>
      <c r="B292" s="5" t="s">
        <v>306</v>
      </c>
      <c r="C292" s="2">
        <v>0</v>
      </c>
      <c r="D292" s="2">
        <v>9770.24638</v>
      </c>
      <c r="E292" s="35">
        <v>9770.24638</v>
      </c>
      <c r="F292" s="75">
        <v>1</v>
      </c>
      <c r="G292" s="177" t="s">
        <v>309</v>
      </c>
      <c r="H292" s="177"/>
    </row>
    <row r="293" spans="1:8" ht="27" customHeight="1">
      <c r="A293" s="36" t="s">
        <v>2</v>
      </c>
      <c r="B293" s="5" t="s">
        <v>306</v>
      </c>
      <c r="C293" s="2">
        <v>0</v>
      </c>
      <c r="D293" s="2">
        <v>2264.27274</v>
      </c>
      <c r="E293" s="35">
        <v>2264.27274</v>
      </c>
      <c r="F293" s="75">
        <v>1</v>
      </c>
      <c r="G293" s="177" t="s">
        <v>310</v>
      </c>
      <c r="H293" s="177"/>
    </row>
    <row r="294" spans="1:8" ht="25.5" customHeight="1">
      <c r="A294" s="36" t="s">
        <v>2</v>
      </c>
      <c r="B294" s="5" t="s">
        <v>306</v>
      </c>
      <c r="C294" s="2">
        <v>0</v>
      </c>
      <c r="D294" s="2">
        <v>546.135</v>
      </c>
      <c r="E294" s="35">
        <v>546.135</v>
      </c>
      <c r="F294" s="75">
        <v>1</v>
      </c>
      <c r="G294" s="177" t="s">
        <v>311</v>
      </c>
      <c r="H294" s="177"/>
    </row>
    <row r="295" spans="1:8" ht="15.75" customHeight="1">
      <c r="A295" s="36" t="s">
        <v>2</v>
      </c>
      <c r="B295" s="5" t="s">
        <v>312</v>
      </c>
      <c r="C295" s="2">
        <v>0</v>
      </c>
      <c r="D295" s="2">
        <v>800</v>
      </c>
      <c r="E295" s="35">
        <v>800</v>
      </c>
      <c r="F295" s="75">
        <v>1</v>
      </c>
      <c r="G295" s="177" t="s">
        <v>313</v>
      </c>
      <c r="H295" s="177"/>
    </row>
    <row r="296" spans="1:8" ht="23.25" customHeight="1">
      <c r="A296" s="36" t="s">
        <v>2</v>
      </c>
      <c r="B296" s="5" t="s">
        <v>314</v>
      </c>
      <c r="C296" s="2">
        <v>0</v>
      </c>
      <c r="D296" s="2">
        <v>518.27032</v>
      </c>
      <c r="E296" s="35">
        <v>518.27032</v>
      </c>
      <c r="F296" s="75">
        <v>1</v>
      </c>
      <c r="G296" s="177" t="s">
        <v>315</v>
      </c>
      <c r="H296" s="177"/>
    </row>
    <row r="297" spans="1:8" ht="23.25" customHeight="1">
      <c r="A297" s="36" t="s">
        <v>2</v>
      </c>
      <c r="B297" s="5" t="s">
        <v>314</v>
      </c>
      <c r="C297" s="2">
        <v>0</v>
      </c>
      <c r="D297" s="2">
        <v>526.55131</v>
      </c>
      <c r="E297" s="35">
        <v>526.55131</v>
      </c>
      <c r="F297" s="75">
        <v>1</v>
      </c>
      <c r="G297" s="177" t="s">
        <v>316</v>
      </c>
      <c r="H297" s="177"/>
    </row>
    <row r="298" spans="1:8" ht="24.75" customHeight="1">
      <c r="A298" s="36" t="s">
        <v>2</v>
      </c>
      <c r="B298" s="5" t="s">
        <v>314</v>
      </c>
      <c r="C298" s="2">
        <v>0</v>
      </c>
      <c r="D298" s="2">
        <v>272.6546</v>
      </c>
      <c r="E298" s="35">
        <v>272.6546</v>
      </c>
      <c r="F298" s="75">
        <v>1</v>
      </c>
      <c r="G298" s="177" t="s">
        <v>317</v>
      </c>
      <c r="H298" s="177"/>
    </row>
    <row r="299" spans="1:8" ht="21.75" customHeight="1">
      <c r="A299" s="36" t="s">
        <v>2</v>
      </c>
      <c r="B299" s="5" t="s">
        <v>314</v>
      </c>
      <c r="C299" s="2">
        <v>0</v>
      </c>
      <c r="D299" s="2">
        <v>885.47355</v>
      </c>
      <c r="E299" s="35">
        <v>885.47355</v>
      </c>
      <c r="F299" s="75">
        <v>1</v>
      </c>
      <c r="G299" s="177" t="s">
        <v>318</v>
      </c>
      <c r="H299" s="177"/>
    </row>
    <row r="300" spans="1:8" ht="24" customHeight="1">
      <c r="A300" s="36" t="s">
        <v>2</v>
      </c>
      <c r="B300" s="5" t="s">
        <v>314</v>
      </c>
      <c r="C300" s="2">
        <v>0</v>
      </c>
      <c r="D300" s="2">
        <v>331.08832</v>
      </c>
      <c r="E300" s="35">
        <v>331.08832</v>
      </c>
      <c r="F300" s="75">
        <v>1</v>
      </c>
      <c r="G300" s="177" t="s">
        <v>319</v>
      </c>
      <c r="H300" s="177"/>
    </row>
    <row r="301" spans="1:8" ht="22.5" customHeight="1">
      <c r="A301" s="36" t="s">
        <v>2</v>
      </c>
      <c r="B301" s="5" t="s">
        <v>314</v>
      </c>
      <c r="C301" s="2">
        <v>0</v>
      </c>
      <c r="D301" s="2">
        <v>499.53865</v>
      </c>
      <c r="E301" s="35">
        <v>499.53865</v>
      </c>
      <c r="F301" s="75">
        <v>1</v>
      </c>
      <c r="G301" s="177" t="s">
        <v>320</v>
      </c>
      <c r="H301" s="177"/>
    </row>
    <row r="302" spans="1:8" ht="20.25" customHeight="1">
      <c r="A302" s="36" t="s">
        <v>2</v>
      </c>
      <c r="B302" s="5" t="s">
        <v>314</v>
      </c>
      <c r="C302" s="2">
        <v>0</v>
      </c>
      <c r="D302" s="2">
        <v>372.06002</v>
      </c>
      <c r="E302" s="35">
        <v>372.06002</v>
      </c>
      <c r="F302" s="75">
        <v>1</v>
      </c>
      <c r="G302" s="177" t="s">
        <v>321</v>
      </c>
      <c r="H302" s="177"/>
    </row>
    <row r="303" spans="1:8" ht="24.75" customHeight="1">
      <c r="A303" s="36" t="s">
        <v>2</v>
      </c>
      <c r="B303" s="5" t="s">
        <v>314</v>
      </c>
      <c r="C303" s="2">
        <v>0</v>
      </c>
      <c r="D303" s="2">
        <v>5241.86461</v>
      </c>
      <c r="E303" s="35">
        <v>5241.86461</v>
      </c>
      <c r="F303" s="75">
        <v>1</v>
      </c>
      <c r="G303" s="177" t="s">
        <v>322</v>
      </c>
      <c r="H303" s="177"/>
    </row>
    <row r="304" spans="1:8" ht="21.75" customHeight="1">
      <c r="A304" s="36" t="s">
        <v>2</v>
      </c>
      <c r="B304" s="5" t="s">
        <v>314</v>
      </c>
      <c r="C304" s="2">
        <v>0</v>
      </c>
      <c r="D304" s="2">
        <v>1944.91949</v>
      </c>
      <c r="E304" s="35">
        <v>1944.91949</v>
      </c>
      <c r="F304" s="75">
        <v>1</v>
      </c>
      <c r="G304" s="177" t="s">
        <v>323</v>
      </c>
      <c r="H304" s="177"/>
    </row>
    <row r="305" spans="1:8" ht="24.75" customHeight="1">
      <c r="A305" s="36" t="s">
        <v>2</v>
      </c>
      <c r="B305" s="5" t="s">
        <v>314</v>
      </c>
      <c r="C305" s="2">
        <v>0</v>
      </c>
      <c r="D305" s="2">
        <v>855.65692</v>
      </c>
      <c r="E305" s="35">
        <v>855.65692</v>
      </c>
      <c r="F305" s="75">
        <v>1</v>
      </c>
      <c r="G305" s="177" t="s">
        <v>324</v>
      </c>
      <c r="H305" s="177"/>
    </row>
    <row r="306" spans="1:8" ht="21.75" customHeight="1">
      <c r="A306" s="36" t="s">
        <v>2</v>
      </c>
      <c r="B306" s="5" t="s">
        <v>314</v>
      </c>
      <c r="C306" s="2">
        <v>0</v>
      </c>
      <c r="D306" s="2">
        <v>1679.10699</v>
      </c>
      <c r="E306" s="35">
        <v>1679.10699</v>
      </c>
      <c r="F306" s="75">
        <v>1</v>
      </c>
      <c r="G306" s="177" t="s">
        <v>325</v>
      </c>
      <c r="H306" s="177"/>
    </row>
    <row r="307" spans="1:8" ht="23.25" customHeight="1">
      <c r="A307" s="36" t="s">
        <v>2</v>
      </c>
      <c r="B307" s="5" t="s">
        <v>314</v>
      </c>
      <c r="C307" s="2">
        <v>0</v>
      </c>
      <c r="D307" s="2">
        <v>14293.39537</v>
      </c>
      <c r="E307" s="35">
        <v>14293.39537</v>
      </c>
      <c r="F307" s="75">
        <v>1</v>
      </c>
      <c r="G307" s="177" t="s">
        <v>326</v>
      </c>
      <c r="H307" s="177"/>
    </row>
    <row r="308" spans="1:8" ht="24.75" customHeight="1">
      <c r="A308" s="36" t="s">
        <v>2</v>
      </c>
      <c r="B308" s="5" t="s">
        <v>314</v>
      </c>
      <c r="C308" s="2">
        <v>0</v>
      </c>
      <c r="D308" s="2">
        <v>2434.72522</v>
      </c>
      <c r="E308" s="35">
        <v>2434.72522</v>
      </c>
      <c r="F308" s="75">
        <v>1</v>
      </c>
      <c r="G308" s="177" t="s">
        <v>327</v>
      </c>
      <c r="H308" s="177"/>
    </row>
    <row r="309" spans="1:8" ht="23.25" customHeight="1">
      <c r="A309" s="36" t="s">
        <v>2</v>
      </c>
      <c r="B309" s="5" t="s">
        <v>314</v>
      </c>
      <c r="C309" s="2">
        <v>0</v>
      </c>
      <c r="D309" s="2">
        <v>6670.25713</v>
      </c>
      <c r="E309" s="35">
        <v>6670.25713</v>
      </c>
      <c r="F309" s="75">
        <v>1</v>
      </c>
      <c r="G309" s="177" t="s">
        <v>328</v>
      </c>
      <c r="H309" s="177"/>
    </row>
    <row r="310" spans="1:8" ht="21.75" customHeight="1">
      <c r="A310" s="36" t="s">
        <v>2</v>
      </c>
      <c r="B310" s="5" t="s">
        <v>314</v>
      </c>
      <c r="C310" s="2">
        <v>0</v>
      </c>
      <c r="D310" s="2">
        <v>4065.30437</v>
      </c>
      <c r="E310" s="35">
        <v>4065.30437</v>
      </c>
      <c r="F310" s="75">
        <v>1</v>
      </c>
      <c r="G310" s="177" t="s">
        <v>329</v>
      </c>
      <c r="H310" s="177"/>
    </row>
    <row r="311" spans="1:8" ht="24.75" customHeight="1">
      <c r="A311" s="36" t="s">
        <v>2</v>
      </c>
      <c r="B311" s="5" t="s">
        <v>314</v>
      </c>
      <c r="C311" s="2">
        <v>0</v>
      </c>
      <c r="D311" s="2">
        <v>7030.95588</v>
      </c>
      <c r="E311" s="35">
        <v>7030.95588</v>
      </c>
      <c r="F311" s="75">
        <v>1</v>
      </c>
      <c r="G311" s="177" t="s">
        <v>330</v>
      </c>
      <c r="H311" s="177"/>
    </row>
    <row r="312" spans="1:8" ht="22.5" customHeight="1">
      <c r="A312" s="36" t="s">
        <v>2</v>
      </c>
      <c r="B312" s="5" t="s">
        <v>314</v>
      </c>
      <c r="C312" s="2">
        <v>0</v>
      </c>
      <c r="D312" s="2">
        <v>3678.54438</v>
      </c>
      <c r="E312" s="35">
        <v>3678.54438</v>
      </c>
      <c r="F312" s="75">
        <v>1</v>
      </c>
      <c r="G312" s="177" t="s">
        <v>299</v>
      </c>
      <c r="H312" s="177"/>
    </row>
    <row r="313" spans="1:8" ht="24.75" customHeight="1">
      <c r="A313" s="85" t="s">
        <v>2</v>
      </c>
      <c r="B313" s="86" t="s">
        <v>314</v>
      </c>
      <c r="C313" s="87">
        <v>0</v>
      </c>
      <c r="D313" s="87">
        <v>4861.48088</v>
      </c>
      <c r="E313" s="88">
        <v>4861.48088</v>
      </c>
      <c r="F313" s="89">
        <v>1</v>
      </c>
      <c r="G313" s="187" t="s">
        <v>331</v>
      </c>
      <c r="H313" s="187"/>
    </row>
    <row r="314" spans="1:8" ht="22.5" customHeight="1">
      <c r="A314" s="80" t="s">
        <v>2</v>
      </c>
      <c r="B314" s="81" t="s">
        <v>314</v>
      </c>
      <c r="C314" s="82">
        <v>0</v>
      </c>
      <c r="D314" s="82">
        <v>27286.74388</v>
      </c>
      <c r="E314" s="83">
        <v>27286.74388</v>
      </c>
      <c r="F314" s="84">
        <v>1</v>
      </c>
      <c r="G314" s="188" t="s">
        <v>332</v>
      </c>
      <c r="H314" s="188"/>
    </row>
    <row r="315" spans="1:8" ht="22.5" customHeight="1">
      <c r="A315" s="36" t="s">
        <v>2</v>
      </c>
      <c r="B315" s="5" t="s">
        <v>314</v>
      </c>
      <c r="C315" s="2">
        <v>0</v>
      </c>
      <c r="D315" s="2">
        <v>1938.79633</v>
      </c>
      <c r="E315" s="35">
        <v>1938.79633</v>
      </c>
      <c r="F315" s="75">
        <v>1</v>
      </c>
      <c r="G315" s="177" t="s">
        <v>333</v>
      </c>
      <c r="H315" s="177"/>
    </row>
    <row r="316" spans="1:8" ht="22.5" customHeight="1">
      <c r="A316" s="36" t="s">
        <v>2</v>
      </c>
      <c r="B316" s="5" t="s">
        <v>314</v>
      </c>
      <c r="C316" s="2">
        <v>0</v>
      </c>
      <c r="D316" s="2">
        <v>2471.9369</v>
      </c>
      <c r="E316" s="35">
        <v>2471.9369</v>
      </c>
      <c r="F316" s="75">
        <v>1</v>
      </c>
      <c r="G316" s="177" t="s">
        <v>334</v>
      </c>
      <c r="H316" s="177"/>
    </row>
    <row r="317" spans="1:8" ht="24" customHeight="1">
      <c r="A317" s="178" t="s">
        <v>335</v>
      </c>
      <c r="B317" s="178"/>
      <c r="C317" s="8">
        <v>0</v>
      </c>
      <c r="D317" s="8">
        <v>155559.22601</v>
      </c>
      <c r="E317" s="8">
        <v>155559.22601</v>
      </c>
      <c r="F317" s="76">
        <v>1</v>
      </c>
      <c r="G317" s="181" t="s">
        <v>2</v>
      </c>
      <c r="H317" s="181"/>
    </row>
    <row r="318" spans="1:8" ht="15" customHeight="1">
      <c r="A318" s="179" t="s">
        <v>336</v>
      </c>
      <c r="B318" s="179"/>
      <c r="C318" s="179"/>
      <c r="D318" s="179"/>
      <c r="E318" s="179"/>
      <c r="F318" s="179"/>
      <c r="G318" s="179"/>
      <c r="H318" s="179"/>
    </row>
    <row r="319" spans="1:8" ht="15" customHeight="1">
      <c r="A319" s="180" t="s">
        <v>303</v>
      </c>
      <c r="B319" s="180"/>
      <c r="C319" s="180"/>
      <c r="D319" s="180"/>
      <c r="E319" s="180"/>
      <c r="F319" s="180"/>
      <c r="G319" s="180"/>
      <c r="H319" s="180"/>
    </row>
    <row r="320" spans="1:8" ht="22.5" customHeight="1">
      <c r="A320" s="36" t="s">
        <v>2</v>
      </c>
      <c r="B320" s="5" t="s">
        <v>337</v>
      </c>
      <c r="C320" s="2">
        <v>356552</v>
      </c>
      <c r="D320" s="2">
        <v>343605.098</v>
      </c>
      <c r="E320" s="35">
        <v>366659.266</v>
      </c>
      <c r="F320" s="75">
        <v>1.0671</v>
      </c>
      <c r="G320" s="177" t="s">
        <v>1710</v>
      </c>
      <c r="H320" s="177"/>
    </row>
    <row r="321" spans="1:10" ht="23.25" customHeight="1">
      <c r="A321" s="178" t="s">
        <v>338</v>
      </c>
      <c r="B321" s="178"/>
      <c r="C321" s="8">
        <v>356552</v>
      </c>
      <c r="D321" s="8">
        <v>343605.098</v>
      </c>
      <c r="E321" s="8">
        <v>366659.266</v>
      </c>
      <c r="F321" s="76">
        <v>1.0671</v>
      </c>
      <c r="G321" s="181" t="s">
        <v>2</v>
      </c>
      <c r="H321" s="181"/>
      <c r="J321" s="31"/>
    </row>
    <row r="322" spans="1:10" ht="23.25" customHeight="1">
      <c r="A322" s="182" t="s">
        <v>339</v>
      </c>
      <c r="B322" s="182"/>
      <c r="C322" s="77">
        <v>429824</v>
      </c>
      <c r="D322" s="77">
        <f>D321+D317+D288</f>
        <v>641906.92267</v>
      </c>
      <c r="E322" s="77">
        <f>E321+E317+E288</f>
        <v>664962.0906700001</v>
      </c>
      <c r="F322" s="78">
        <f>E322/D322</f>
        <v>1.0359166838458487</v>
      </c>
      <c r="G322" s="176" t="s">
        <v>2</v>
      </c>
      <c r="H322" s="176"/>
      <c r="J322" s="31"/>
    </row>
    <row r="323" spans="1:10" ht="23.25" customHeight="1">
      <c r="A323" s="175" t="s">
        <v>1596</v>
      </c>
      <c r="B323" s="175"/>
      <c r="C323" s="96">
        <f>C322+C196+C192+C34</f>
        <v>2053289</v>
      </c>
      <c r="D323" s="96">
        <f>D322+D196+D192+D34</f>
        <v>2185036.5583800003</v>
      </c>
      <c r="E323" s="96">
        <f>E322+E196+E192+E34</f>
        <v>2245130.07816</v>
      </c>
      <c r="F323" s="97">
        <f>E323/D323</f>
        <v>1.027502294892747</v>
      </c>
      <c r="G323" s="176" t="s">
        <v>2</v>
      </c>
      <c r="H323" s="176"/>
      <c r="J323" s="31"/>
    </row>
  </sheetData>
  <sheetProtection/>
  <mergeCells count="352">
    <mergeCell ref="G1:H1"/>
    <mergeCell ref="A2:H2"/>
    <mergeCell ref="G3:H3"/>
    <mergeCell ref="G4:H4"/>
    <mergeCell ref="G5:H5"/>
    <mergeCell ref="G6:H6"/>
    <mergeCell ref="G7:H7"/>
    <mergeCell ref="G8:H8"/>
    <mergeCell ref="G9:H9"/>
    <mergeCell ref="A10:B10"/>
    <mergeCell ref="G10:H10"/>
    <mergeCell ref="A11:H11"/>
    <mergeCell ref="G12:H12"/>
    <mergeCell ref="G13:H13"/>
    <mergeCell ref="G14:H14"/>
    <mergeCell ref="G15:H15"/>
    <mergeCell ref="G16:H16"/>
    <mergeCell ref="G17:H17"/>
    <mergeCell ref="G18:H18"/>
    <mergeCell ref="G19:H19"/>
    <mergeCell ref="G20:H20"/>
    <mergeCell ref="G21:H21"/>
    <mergeCell ref="G22:H22"/>
    <mergeCell ref="G23:H23"/>
    <mergeCell ref="G30:H30"/>
    <mergeCell ref="G31:H31"/>
    <mergeCell ref="G28:H28"/>
    <mergeCell ref="G29:H29"/>
    <mergeCell ref="G27:H27"/>
    <mergeCell ref="G24:H24"/>
    <mergeCell ref="G25:H25"/>
    <mergeCell ref="G26:H26"/>
    <mergeCell ref="G32:H32"/>
    <mergeCell ref="A33:B33"/>
    <mergeCell ref="G33:H33"/>
    <mergeCell ref="A34:B34"/>
    <mergeCell ref="G34:H34"/>
    <mergeCell ref="A35:H35"/>
    <mergeCell ref="A36:H36"/>
    <mergeCell ref="G37:H37"/>
    <mergeCell ref="A38:H38"/>
    <mergeCell ref="G39:H39"/>
    <mergeCell ref="G40:H40"/>
    <mergeCell ref="G41:H41"/>
    <mergeCell ref="A42:H42"/>
    <mergeCell ref="G43:H43"/>
    <mergeCell ref="A44:H44"/>
    <mergeCell ref="G45:H45"/>
    <mergeCell ref="G46:H46"/>
    <mergeCell ref="G47:H47"/>
    <mergeCell ref="A48:H48"/>
    <mergeCell ref="G49:H49"/>
    <mergeCell ref="A50:H50"/>
    <mergeCell ref="G51:H51"/>
    <mergeCell ref="A52:H52"/>
    <mergeCell ref="G53:H53"/>
    <mergeCell ref="G55:H55"/>
    <mergeCell ref="A54:H54"/>
    <mergeCell ref="G56:H56"/>
    <mergeCell ref="G57:H57"/>
    <mergeCell ref="A58:B58"/>
    <mergeCell ref="G58:H58"/>
    <mergeCell ref="A59:H59"/>
    <mergeCell ref="A60:H60"/>
    <mergeCell ref="G63:H63"/>
    <mergeCell ref="G61:H61"/>
    <mergeCell ref="A62:H62"/>
    <mergeCell ref="A64:B64"/>
    <mergeCell ref="G64:H64"/>
    <mergeCell ref="A65:H65"/>
    <mergeCell ref="A66:H66"/>
    <mergeCell ref="G67:H67"/>
    <mergeCell ref="A68:H68"/>
    <mergeCell ref="G69:H69"/>
    <mergeCell ref="A70:H70"/>
    <mergeCell ref="G71:H71"/>
    <mergeCell ref="A72:H72"/>
    <mergeCell ref="G73:H73"/>
    <mergeCell ref="A74:H74"/>
    <mergeCell ref="G75:H75"/>
    <mergeCell ref="G77:H77"/>
    <mergeCell ref="A76:H76"/>
    <mergeCell ref="A78:B78"/>
    <mergeCell ref="G78:H78"/>
    <mergeCell ref="A79:H79"/>
    <mergeCell ref="G81:H81"/>
    <mergeCell ref="A80:H80"/>
    <mergeCell ref="G83:H83"/>
    <mergeCell ref="A82:H82"/>
    <mergeCell ref="G84:H84"/>
    <mergeCell ref="A85:B85"/>
    <mergeCell ref="G85:H85"/>
    <mergeCell ref="A86:H86"/>
    <mergeCell ref="A87:H87"/>
    <mergeCell ref="G88:H88"/>
    <mergeCell ref="A94:H94"/>
    <mergeCell ref="A95:H95"/>
    <mergeCell ref="G96:H96"/>
    <mergeCell ref="A89:B89"/>
    <mergeCell ref="G89:H89"/>
    <mergeCell ref="A90:H90"/>
    <mergeCell ref="A91:H91"/>
    <mergeCell ref="G92:H92"/>
    <mergeCell ref="A93:B93"/>
    <mergeCell ref="G93:H93"/>
    <mergeCell ref="G100:H100"/>
    <mergeCell ref="A101:H101"/>
    <mergeCell ref="G102:H102"/>
    <mergeCell ref="G103:H103"/>
    <mergeCell ref="A97:H97"/>
    <mergeCell ref="G98:H98"/>
    <mergeCell ref="A99:H99"/>
    <mergeCell ref="G108:H108"/>
    <mergeCell ref="G109:H109"/>
    <mergeCell ref="A104:H104"/>
    <mergeCell ref="G105:H105"/>
    <mergeCell ref="G107:H107"/>
    <mergeCell ref="A106:H106"/>
    <mergeCell ref="G110:H110"/>
    <mergeCell ref="G111:H111"/>
    <mergeCell ref="G112:H112"/>
    <mergeCell ref="G115:H115"/>
    <mergeCell ref="A112:B112"/>
    <mergeCell ref="A113:H113"/>
    <mergeCell ref="A114:H114"/>
    <mergeCell ref="A116:B116"/>
    <mergeCell ref="G116:H116"/>
    <mergeCell ref="A117:H117"/>
    <mergeCell ref="A118:H118"/>
    <mergeCell ref="G119:H119"/>
    <mergeCell ref="A120:H120"/>
    <mergeCell ref="G121:H121"/>
    <mergeCell ref="G123:H123"/>
    <mergeCell ref="A122:H122"/>
    <mergeCell ref="A124:B124"/>
    <mergeCell ref="G124:H124"/>
    <mergeCell ref="A125:H125"/>
    <mergeCell ref="A126:H126"/>
    <mergeCell ref="G127:H127"/>
    <mergeCell ref="G128:H128"/>
    <mergeCell ref="G131:H131"/>
    <mergeCell ref="A128:B128"/>
    <mergeCell ref="A129:H129"/>
    <mergeCell ref="A130:H130"/>
    <mergeCell ref="A132:B132"/>
    <mergeCell ref="G132:H132"/>
    <mergeCell ref="A133:H133"/>
    <mergeCell ref="A134:H134"/>
    <mergeCell ref="G135:H135"/>
    <mergeCell ref="G137:H137"/>
    <mergeCell ref="A136:H136"/>
    <mergeCell ref="A142:H142"/>
    <mergeCell ref="G143:H143"/>
    <mergeCell ref="A144:H144"/>
    <mergeCell ref="A138:B138"/>
    <mergeCell ref="G138:H138"/>
    <mergeCell ref="A139:H139"/>
    <mergeCell ref="A140:H140"/>
    <mergeCell ref="G141:H141"/>
    <mergeCell ref="G145:H145"/>
    <mergeCell ref="A146:H146"/>
    <mergeCell ref="G147:H147"/>
    <mergeCell ref="A148:H148"/>
    <mergeCell ref="G149:H149"/>
    <mergeCell ref="G150:H150"/>
    <mergeCell ref="G151:H151"/>
    <mergeCell ref="G152:H152"/>
    <mergeCell ref="G153:H153"/>
    <mergeCell ref="G155:H155"/>
    <mergeCell ref="G154:H154"/>
    <mergeCell ref="G156:H156"/>
    <mergeCell ref="G157:H157"/>
    <mergeCell ref="G158:H158"/>
    <mergeCell ref="A159:H159"/>
    <mergeCell ref="G160:H160"/>
    <mergeCell ref="G161:H161"/>
    <mergeCell ref="A162:H162"/>
    <mergeCell ref="G163:H163"/>
    <mergeCell ref="G165:H165"/>
    <mergeCell ref="A164:H164"/>
    <mergeCell ref="A166:B166"/>
    <mergeCell ref="G166:H166"/>
    <mergeCell ref="A167:H167"/>
    <mergeCell ref="G179:H179"/>
    <mergeCell ref="A178:H178"/>
    <mergeCell ref="A168:H168"/>
    <mergeCell ref="G169:H169"/>
    <mergeCell ref="G171:H171"/>
    <mergeCell ref="A170:H170"/>
    <mergeCell ref="A172:B172"/>
    <mergeCell ref="G172:H172"/>
    <mergeCell ref="G182:H182"/>
    <mergeCell ref="A181:H181"/>
    <mergeCell ref="G183:H183"/>
    <mergeCell ref="A180:B180"/>
    <mergeCell ref="G180:H180"/>
    <mergeCell ref="A173:H173"/>
    <mergeCell ref="A174:H174"/>
    <mergeCell ref="G175:H175"/>
    <mergeCell ref="A176:H176"/>
    <mergeCell ref="G177:H177"/>
    <mergeCell ref="A184:B184"/>
    <mergeCell ref="G184:H184"/>
    <mergeCell ref="A185:H185"/>
    <mergeCell ref="A186:H186"/>
    <mergeCell ref="G187:H187"/>
    <mergeCell ref="G190:H190"/>
    <mergeCell ref="A188:B188"/>
    <mergeCell ref="G188:H188"/>
    <mergeCell ref="A189:H189"/>
    <mergeCell ref="A193:H193"/>
    <mergeCell ref="G195:H195"/>
    <mergeCell ref="A196:B196"/>
    <mergeCell ref="G196:H196"/>
    <mergeCell ref="A197:H197"/>
    <mergeCell ref="A191:B191"/>
    <mergeCell ref="G191:H191"/>
    <mergeCell ref="A192:B192"/>
    <mergeCell ref="G192:H192"/>
    <mergeCell ref="G198:H198"/>
    <mergeCell ref="G199:H199"/>
    <mergeCell ref="G200:H200"/>
    <mergeCell ref="G201:H201"/>
    <mergeCell ref="G202:H202"/>
    <mergeCell ref="G194:H194"/>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86:H286"/>
    <mergeCell ref="G258:H258"/>
    <mergeCell ref="G259:H259"/>
    <mergeCell ref="G260:H260"/>
    <mergeCell ref="G261:H261"/>
    <mergeCell ref="G285:H285"/>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91:H291"/>
    <mergeCell ref="G292:H292"/>
    <mergeCell ref="G293:H293"/>
    <mergeCell ref="G287:H287"/>
    <mergeCell ref="G294:H294"/>
    <mergeCell ref="G290:H290"/>
    <mergeCell ref="A288:B288"/>
    <mergeCell ref="G288:H288"/>
    <mergeCell ref="A289:H289"/>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12:H312"/>
    <mergeCell ref="A321:B321"/>
    <mergeCell ref="G321:H321"/>
    <mergeCell ref="G313:H313"/>
    <mergeCell ref="G314:H314"/>
    <mergeCell ref="G315:H315"/>
    <mergeCell ref="G316:H316"/>
    <mergeCell ref="G317:H317"/>
    <mergeCell ref="G322:H322"/>
    <mergeCell ref="A322:B322"/>
    <mergeCell ref="A284:B284"/>
    <mergeCell ref="G284:H284"/>
    <mergeCell ref="G308:H308"/>
    <mergeCell ref="G309:H309"/>
    <mergeCell ref="G310:H310"/>
    <mergeCell ref="G311:H311"/>
    <mergeCell ref="A323:B323"/>
    <mergeCell ref="G323:H323"/>
    <mergeCell ref="G320:H320"/>
    <mergeCell ref="A317:B317"/>
    <mergeCell ref="A318:H318"/>
    <mergeCell ref="A319:H319"/>
  </mergeCells>
  <printOptions/>
  <pageMargins left="0.4330708661417323" right="0.4330708661417323" top="0.7480314960629921" bottom="0.2755905511811024" header="0.5118110236220472" footer="0.5118110236220472"/>
  <pageSetup firstPageNumber="2" useFirstPageNumber="1" horizontalDpi="300" verticalDpi="300" orientation="landscape" pageOrder="overThenDown" paperSize="9" scale="95" r:id="rId1"/>
  <headerFooter alignWithMargins="0">
    <oddHeader>&amp;L&amp;"Arial,Tučné"v tis. Kč&amp;C&amp;"Arial,Tučné"Plnění příjmů - rok 2015</oddHeader>
    <oddFooter>&amp;C&amp;P</oddFooter>
  </headerFooter>
  <rowBreaks count="13" manualBreakCount="13">
    <brk id="25" max="7" man="1"/>
    <brk id="51" max="7" man="1"/>
    <brk id="78" max="7" man="1"/>
    <brk id="108" max="7" man="1"/>
    <brk id="135" max="7" man="1"/>
    <brk id="161" max="7" man="1"/>
    <brk id="188" max="7" man="1"/>
    <brk id="208" max="7" man="1"/>
    <brk id="224" max="7" man="1"/>
    <brk id="241" max="7" man="1"/>
    <brk id="260" max="7" man="1"/>
    <brk id="281" max="7" man="1"/>
    <brk id="302" max="7" man="1"/>
  </rowBreaks>
</worksheet>
</file>

<file path=xl/worksheets/sheet4.xml><?xml version="1.0" encoding="utf-8"?>
<worksheet xmlns="http://schemas.openxmlformats.org/spreadsheetml/2006/main" xmlns:r="http://schemas.openxmlformats.org/officeDocument/2006/relationships">
  <sheetPr>
    <tabColor rgb="FFFFC000"/>
  </sheetPr>
  <dimension ref="A1:K87"/>
  <sheetViews>
    <sheetView zoomScaleSheetLayoutView="100" zoomScalePageLayoutView="0" workbookViewId="0" topLeftCell="A1">
      <selection activeCell="A25" sqref="A25"/>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3" t="s">
        <v>10</v>
      </c>
      <c r="B1" s="14" t="s">
        <v>11</v>
      </c>
      <c r="C1" s="21" t="s">
        <v>1529</v>
      </c>
      <c r="D1" s="21" t="s">
        <v>1530</v>
      </c>
      <c r="E1" s="14" t="s">
        <v>0</v>
      </c>
      <c r="F1" s="14" t="s">
        <v>12</v>
      </c>
      <c r="G1" s="15" t="s">
        <v>1</v>
      </c>
    </row>
    <row r="2" spans="1:7" ht="15" customHeight="1">
      <c r="A2" s="179" t="s">
        <v>1137</v>
      </c>
      <c r="B2" s="179"/>
      <c r="C2" s="179"/>
      <c r="D2" s="179"/>
      <c r="E2" s="179"/>
      <c r="F2" s="179"/>
      <c r="G2" s="179"/>
    </row>
    <row r="3" spans="1:7" ht="15" customHeight="1">
      <c r="A3" s="180" t="s">
        <v>341</v>
      </c>
      <c r="B3" s="180"/>
      <c r="C3" s="180"/>
      <c r="D3" s="180"/>
      <c r="E3" s="180"/>
      <c r="F3" s="180"/>
      <c r="G3" s="180"/>
    </row>
    <row r="4" spans="1:7" ht="15" customHeight="1">
      <c r="A4" s="4" t="s">
        <v>2</v>
      </c>
      <c r="B4" s="5" t="s">
        <v>1138</v>
      </c>
      <c r="C4" s="2">
        <v>320</v>
      </c>
      <c r="D4" s="2">
        <v>320</v>
      </c>
      <c r="E4" s="16">
        <v>174.006</v>
      </c>
      <c r="F4" s="6">
        <v>0.54377</v>
      </c>
      <c r="G4" s="3" t="s">
        <v>1139</v>
      </c>
    </row>
    <row r="5" spans="1:7" ht="15" customHeight="1">
      <c r="A5" s="4" t="s">
        <v>2</v>
      </c>
      <c r="B5" s="5" t="s">
        <v>1140</v>
      </c>
      <c r="C5" s="2">
        <v>3900</v>
      </c>
      <c r="D5" s="2">
        <v>3600</v>
      </c>
      <c r="E5" s="16">
        <v>3032.836</v>
      </c>
      <c r="F5" s="6">
        <v>0.84245</v>
      </c>
      <c r="G5" s="3" t="s">
        <v>1141</v>
      </c>
    </row>
    <row r="6" spans="1:7" ht="21" customHeight="1">
      <c r="A6" s="4" t="s">
        <v>2</v>
      </c>
      <c r="B6" s="5" t="s">
        <v>1142</v>
      </c>
      <c r="C6" s="2">
        <v>5850</v>
      </c>
      <c r="D6" s="2">
        <v>6150</v>
      </c>
      <c r="E6" s="16">
        <v>6135.959</v>
      </c>
      <c r="F6" s="6">
        <v>0.99772</v>
      </c>
      <c r="G6" s="3" t="s">
        <v>1143</v>
      </c>
    </row>
    <row r="7" spans="1:7" ht="31.5" customHeight="1">
      <c r="A7" s="4" t="s">
        <v>2</v>
      </c>
      <c r="B7" s="5" t="s">
        <v>1144</v>
      </c>
      <c r="C7" s="2">
        <v>1819</v>
      </c>
      <c r="D7" s="2">
        <v>1819</v>
      </c>
      <c r="E7" s="16">
        <v>1521.814</v>
      </c>
      <c r="F7" s="6">
        <v>0.83662</v>
      </c>
      <c r="G7" s="3" t="s">
        <v>1145</v>
      </c>
    </row>
    <row r="8" spans="1:7" ht="22.5" customHeight="1">
      <c r="A8" s="4" t="s">
        <v>2</v>
      </c>
      <c r="B8" s="5" t="s">
        <v>1146</v>
      </c>
      <c r="C8" s="2">
        <v>878</v>
      </c>
      <c r="D8" s="2">
        <v>878</v>
      </c>
      <c r="E8" s="16">
        <v>827.72</v>
      </c>
      <c r="F8" s="6">
        <v>0.94273</v>
      </c>
      <c r="G8" s="3" t="s">
        <v>1147</v>
      </c>
    </row>
    <row r="9" spans="1:7" ht="15" customHeight="1">
      <c r="A9" s="4" t="s">
        <v>2</v>
      </c>
      <c r="B9" s="5" t="s">
        <v>1148</v>
      </c>
      <c r="C9" s="2">
        <v>24</v>
      </c>
      <c r="D9" s="2">
        <v>24</v>
      </c>
      <c r="E9" s="16">
        <v>0</v>
      </c>
      <c r="F9" s="6">
        <v>0</v>
      </c>
      <c r="G9" s="3" t="s">
        <v>1149</v>
      </c>
    </row>
    <row r="10" spans="1:7" ht="15" customHeight="1">
      <c r="A10" s="4" t="s">
        <v>2</v>
      </c>
      <c r="B10" s="5" t="s">
        <v>1150</v>
      </c>
      <c r="C10" s="2">
        <v>12</v>
      </c>
      <c r="D10" s="2">
        <v>12</v>
      </c>
      <c r="E10" s="16">
        <v>0</v>
      </c>
      <c r="F10" s="6">
        <v>0</v>
      </c>
      <c r="G10" s="3" t="s">
        <v>1151</v>
      </c>
    </row>
    <row r="11" spans="1:7" ht="15" customHeight="1">
      <c r="A11" s="192" t="s">
        <v>343</v>
      </c>
      <c r="B11" s="192"/>
      <c r="C11" s="2">
        <v>12803</v>
      </c>
      <c r="D11" s="2">
        <v>12803</v>
      </c>
      <c r="E11" s="16">
        <v>11692.335</v>
      </c>
      <c r="F11" s="6">
        <v>0.91325</v>
      </c>
      <c r="G11" s="7" t="s">
        <v>2</v>
      </c>
    </row>
    <row r="12" spans="1:7" ht="15" customHeight="1">
      <c r="A12" s="180" t="s">
        <v>57</v>
      </c>
      <c r="B12" s="180"/>
      <c r="C12" s="180"/>
      <c r="D12" s="180"/>
      <c r="E12" s="180"/>
      <c r="F12" s="180"/>
      <c r="G12" s="180"/>
    </row>
    <row r="13" spans="1:7" ht="22.5" customHeight="1">
      <c r="A13" s="4" t="s">
        <v>2</v>
      </c>
      <c r="B13" s="5" t="s">
        <v>1152</v>
      </c>
      <c r="C13" s="2">
        <v>0</v>
      </c>
      <c r="D13" s="2">
        <v>337</v>
      </c>
      <c r="E13" s="16">
        <v>327</v>
      </c>
      <c r="F13" s="6">
        <f aca="true" t="shared" si="0" ref="F13:F31">E13/D13</f>
        <v>0.9703264094955489</v>
      </c>
      <c r="G13" s="3" t="s">
        <v>383</v>
      </c>
    </row>
    <row r="14" spans="1:7" ht="15" customHeight="1">
      <c r="A14" s="4" t="s">
        <v>2</v>
      </c>
      <c r="B14" s="5" t="s">
        <v>1140</v>
      </c>
      <c r="C14" s="2">
        <v>0</v>
      </c>
      <c r="D14" s="2">
        <v>0</v>
      </c>
      <c r="E14" s="16">
        <v>544</v>
      </c>
      <c r="F14" s="6">
        <v>0</v>
      </c>
      <c r="G14" s="3" t="s">
        <v>1153</v>
      </c>
    </row>
    <row r="15" spans="1:7" ht="15" customHeight="1">
      <c r="A15" s="4" t="s">
        <v>2</v>
      </c>
      <c r="B15" s="5" t="s">
        <v>1140</v>
      </c>
      <c r="C15" s="2">
        <v>0</v>
      </c>
      <c r="D15" s="2">
        <v>0</v>
      </c>
      <c r="E15" s="16">
        <v>738</v>
      </c>
      <c r="F15" s="6">
        <v>0</v>
      </c>
      <c r="G15" s="3" t="s">
        <v>1154</v>
      </c>
    </row>
    <row r="16" spans="1:7" ht="23.25" customHeight="1">
      <c r="A16" s="4" t="s">
        <v>2</v>
      </c>
      <c r="B16" s="5" t="s">
        <v>1152</v>
      </c>
      <c r="C16" s="2">
        <v>0</v>
      </c>
      <c r="D16" s="2">
        <v>2008</v>
      </c>
      <c r="E16" s="16">
        <v>2008</v>
      </c>
      <c r="F16" s="6">
        <f t="shared" si="0"/>
        <v>1</v>
      </c>
      <c r="G16" s="3" t="s">
        <v>1155</v>
      </c>
    </row>
    <row r="17" spans="1:7" ht="24" customHeight="1">
      <c r="A17" s="4" t="s">
        <v>2</v>
      </c>
      <c r="B17" s="5" t="s">
        <v>1152</v>
      </c>
      <c r="C17" s="2">
        <v>0</v>
      </c>
      <c r="D17" s="2">
        <v>1538</v>
      </c>
      <c r="E17" s="16">
        <v>1570</v>
      </c>
      <c r="F17" s="6">
        <f t="shared" si="0"/>
        <v>1.0208062418725619</v>
      </c>
      <c r="G17" s="3" t="s">
        <v>1156</v>
      </c>
    </row>
    <row r="18" spans="1:7" ht="19.5" customHeight="1">
      <c r="A18" s="4" t="s">
        <v>2</v>
      </c>
      <c r="B18" s="5" t="s">
        <v>1152</v>
      </c>
      <c r="C18" s="2">
        <v>0</v>
      </c>
      <c r="D18" s="2">
        <v>0</v>
      </c>
      <c r="E18" s="16">
        <v>224</v>
      </c>
      <c r="F18" s="6">
        <v>0</v>
      </c>
      <c r="G18" s="3" t="s">
        <v>1157</v>
      </c>
    </row>
    <row r="19" spans="1:7" ht="21" customHeight="1">
      <c r="A19" s="4" t="s">
        <v>2</v>
      </c>
      <c r="B19" s="5" t="s">
        <v>1152</v>
      </c>
      <c r="C19" s="2">
        <v>0</v>
      </c>
      <c r="D19" s="2">
        <v>0</v>
      </c>
      <c r="E19" s="16">
        <v>65</v>
      </c>
      <c r="F19" s="6">
        <v>0</v>
      </c>
      <c r="G19" s="3" t="s">
        <v>1158</v>
      </c>
    </row>
    <row r="20" spans="1:7" ht="15" customHeight="1">
      <c r="A20" s="4" t="s">
        <v>2</v>
      </c>
      <c r="B20" s="5" t="s">
        <v>1140</v>
      </c>
      <c r="C20" s="2">
        <v>0</v>
      </c>
      <c r="D20" s="2">
        <v>144</v>
      </c>
      <c r="E20" s="16">
        <v>144</v>
      </c>
      <c r="F20" s="6">
        <f t="shared" si="0"/>
        <v>1</v>
      </c>
      <c r="G20" s="3" t="s">
        <v>1159</v>
      </c>
    </row>
    <row r="21" spans="1:7" ht="25.5" customHeight="1">
      <c r="A21" s="4" t="s">
        <v>2</v>
      </c>
      <c r="B21" s="5" t="s">
        <v>1152</v>
      </c>
      <c r="C21" s="2">
        <v>0</v>
      </c>
      <c r="D21" s="2">
        <v>0</v>
      </c>
      <c r="E21" s="16">
        <v>305</v>
      </c>
      <c r="F21" s="6">
        <v>0</v>
      </c>
      <c r="G21" s="3" t="s">
        <v>1160</v>
      </c>
    </row>
    <row r="22" spans="1:7" ht="15" customHeight="1">
      <c r="A22" s="4" t="s">
        <v>2</v>
      </c>
      <c r="B22" s="5" t="s">
        <v>1140</v>
      </c>
      <c r="C22" s="2">
        <v>0</v>
      </c>
      <c r="D22" s="2">
        <v>116</v>
      </c>
      <c r="E22" s="16">
        <v>79</v>
      </c>
      <c r="F22" s="6">
        <f t="shared" si="0"/>
        <v>0.6810344827586207</v>
      </c>
      <c r="G22" s="3" t="s">
        <v>1162</v>
      </c>
    </row>
    <row r="23" spans="1:7" ht="28.5" customHeight="1">
      <c r="A23" s="4" t="s">
        <v>2</v>
      </c>
      <c r="B23" s="5" t="s">
        <v>1152</v>
      </c>
      <c r="C23" s="2">
        <v>210369</v>
      </c>
      <c r="D23" s="2">
        <v>210469</v>
      </c>
      <c r="E23" s="16">
        <v>205726.699</v>
      </c>
      <c r="F23" s="6">
        <f t="shared" si="0"/>
        <v>0.9774679358955475</v>
      </c>
      <c r="G23" s="3" t="s">
        <v>1711</v>
      </c>
    </row>
    <row r="24" spans="1:7" ht="15.75" customHeight="1">
      <c r="A24" s="4" t="s">
        <v>2</v>
      </c>
      <c r="B24" s="5" t="s">
        <v>1138</v>
      </c>
      <c r="C24" s="2">
        <v>150</v>
      </c>
      <c r="D24" s="2">
        <v>150</v>
      </c>
      <c r="E24" s="16">
        <v>37.16</v>
      </c>
      <c r="F24" s="6">
        <f t="shared" si="0"/>
        <v>0.2477333333333333</v>
      </c>
      <c r="G24" s="3" t="s">
        <v>1163</v>
      </c>
    </row>
    <row r="25" spans="1:7" ht="15" customHeight="1">
      <c r="A25" s="4" t="s">
        <v>2</v>
      </c>
      <c r="B25" s="5" t="s">
        <v>1140</v>
      </c>
      <c r="C25" s="2">
        <v>5916</v>
      </c>
      <c r="D25" s="2">
        <v>6124.503</v>
      </c>
      <c r="E25" s="16">
        <v>4194.877</v>
      </c>
      <c r="F25" s="6">
        <f t="shared" si="0"/>
        <v>0.6849334550085127</v>
      </c>
      <c r="G25" s="3" t="s">
        <v>1164</v>
      </c>
    </row>
    <row r="26" spans="1:7" ht="15" customHeight="1">
      <c r="A26" s="4" t="s">
        <v>2</v>
      </c>
      <c r="B26" s="5" t="s">
        <v>1165</v>
      </c>
      <c r="C26" s="2">
        <v>1500</v>
      </c>
      <c r="D26" s="2">
        <v>1500</v>
      </c>
      <c r="E26" s="16">
        <v>412.347</v>
      </c>
      <c r="F26" s="6">
        <f t="shared" si="0"/>
        <v>0.274898</v>
      </c>
      <c r="G26" s="3" t="s">
        <v>2</v>
      </c>
    </row>
    <row r="27" spans="1:7" ht="35.25" customHeight="1">
      <c r="A27" s="4" t="s">
        <v>2</v>
      </c>
      <c r="B27" s="5" t="s">
        <v>1144</v>
      </c>
      <c r="C27" s="2">
        <v>54071</v>
      </c>
      <c r="D27" s="2">
        <v>54118.782</v>
      </c>
      <c r="E27" s="16">
        <v>52167.00995</v>
      </c>
      <c r="F27" s="6">
        <f t="shared" si="0"/>
        <v>0.963935403239489</v>
      </c>
      <c r="G27" s="3" t="s">
        <v>1145</v>
      </c>
    </row>
    <row r="28" spans="1:7" ht="30" customHeight="1">
      <c r="A28" s="4" t="s">
        <v>2</v>
      </c>
      <c r="B28" s="5" t="s">
        <v>1146</v>
      </c>
      <c r="C28" s="2">
        <v>19467</v>
      </c>
      <c r="D28" s="2">
        <v>19484.201</v>
      </c>
      <c r="E28" s="16">
        <v>18787.7009</v>
      </c>
      <c r="F28" s="6">
        <f t="shared" si="0"/>
        <v>0.9642530838190387</v>
      </c>
      <c r="G28" s="3" t="s">
        <v>1147</v>
      </c>
    </row>
    <row r="29" spans="1:7" ht="15" customHeight="1">
      <c r="A29" s="4" t="s">
        <v>2</v>
      </c>
      <c r="B29" s="5" t="s">
        <v>1148</v>
      </c>
      <c r="C29" s="2">
        <v>1140</v>
      </c>
      <c r="D29" s="2">
        <v>1167</v>
      </c>
      <c r="E29" s="16">
        <v>1165.789</v>
      </c>
      <c r="F29" s="6">
        <f t="shared" si="0"/>
        <v>0.9989622964867181</v>
      </c>
      <c r="G29" s="3" t="s">
        <v>1166</v>
      </c>
    </row>
    <row r="30" spans="1:7" ht="26.25" customHeight="1">
      <c r="A30" s="4" t="s">
        <v>2</v>
      </c>
      <c r="B30" s="5" t="s">
        <v>1167</v>
      </c>
      <c r="C30" s="2">
        <v>400</v>
      </c>
      <c r="D30" s="2">
        <v>73</v>
      </c>
      <c r="E30" s="16">
        <v>0</v>
      </c>
      <c r="F30" s="6">
        <f t="shared" si="0"/>
        <v>0</v>
      </c>
      <c r="G30" s="3" t="s">
        <v>1168</v>
      </c>
    </row>
    <row r="31" spans="1:7" ht="15" customHeight="1">
      <c r="A31" s="4" t="s">
        <v>2</v>
      </c>
      <c r="B31" s="5" t="s">
        <v>1150</v>
      </c>
      <c r="C31" s="2">
        <v>600</v>
      </c>
      <c r="D31" s="2">
        <v>900</v>
      </c>
      <c r="E31" s="16">
        <v>797.245</v>
      </c>
      <c r="F31" s="6">
        <f t="shared" si="0"/>
        <v>0.8858277777777778</v>
      </c>
      <c r="G31" s="3" t="s">
        <v>1151</v>
      </c>
    </row>
    <row r="32" spans="1:7" ht="15" customHeight="1">
      <c r="A32" s="192" t="s">
        <v>58</v>
      </c>
      <c r="B32" s="192"/>
      <c r="C32" s="2">
        <v>293613</v>
      </c>
      <c r="D32" s="2">
        <f>SUM(D13:D31)</f>
        <v>298129.486</v>
      </c>
      <c r="E32" s="16">
        <f>SUM(E13:E31)</f>
        <v>289292.82785</v>
      </c>
      <c r="F32" s="6">
        <f>E32/D32</f>
        <v>0.9703596639548764</v>
      </c>
      <c r="G32" s="7" t="s">
        <v>2</v>
      </c>
    </row>
    <row r="33" spans="1:7" ht="15" customHeight="1">
      <c r="A33" s="180" t="s">
        <v>173</v>
      </c>
      <c r="B33" s="180"/>
      <c r="C33" s="180"/>
      <c r="D33" s="180"/>
      <c r="E33" s="180"/>
      <c r="F33" s="180"/>
      <c r="G33" s="180"/>
    </row>
    <row r="34" spans="1:7" ht="21.75" customHeight="1">
      <c r="A34" s="4" t="s">
        <v>2</v>
      </c>
      <c r="B34" s="5" t="s">
        <v>1152</v>
      </c>
      <c r="C34" s="2">
        <v>0</v>
      </c>
      <c r="D34" s="2">
        <v>775.80725</v>
      </c>
      <c r="E34" s="16">
        <v>775.80725</v>
      </c>
      <c r="F34" s="6">
        <v>1</v>
      </c>
      <c r="G34" s="3" t="s">
        <v>1161</v>
      </c>
    </row>
    <row r="35" spans="1:7" ht="32.25" customHeight="1">
      <c r="A35" s="4" t="s">
        <v>2</v>
      </c>
      <c r="B35" s="5" t="s">
        <v>1144</v>
      </c>
      <c r="C35" s="2">
        <v>0</v>
      </c>
      <c r="D35" s="2">
        <v>195.2297</v>
      </c>
      <c r="E35" s="16">
        <v>195.2297</v>
      </c>
      <c r="F35" s="6">
        <v>1</v>
      </c>
      <c r="G35" s="3" t="s">
        <v>1161</v>
      </c>
    </row>
    <row r="36" spans="1:7" ht="24" customHeight="1">
      <c r="A36" s="4" t="s">
        <v>2</v>
      </c>
      <c r="B36" s="5" t="s">
        <v>1146</v>
      </c>
      <c r="C36" s="2">
        <v>0</v>
      </c>
      <c r="D36" s="2">
        <v>70.2797</v>
      </c>
      <c r="E36" s="16">
        <v>70.2797</v>
      </c>
      <c r="F36" s="6">
        <v>1</v>
      </c>
      <c r="G36" s="3" t="s">
        <v>1161</v>
      </c>
    </row>
    <row r="37" spans="1:7" ht="22.5" customHeight="1">
      <c r="A37" s="4" t="s">
        <v>2</v>
      </c>
      <c r="B37" s="5" t="s">
        <v>1152</v>
      </c>
      <c r="C37" s="2">
        <v>0</v>
      </c>
      <c r="D37" s="2">
        <v>142.77975</v>
      </c>
      <c r="E37" s="16">
        <v>142.77975</v>
      </c>
      <c r="F37" s="6">
        <v>1</v>
      </c>
      <c r="G37" s="3" t="s">
        <v>1161</v>
      </c>
    </row>
    <row r="38" spans="1:7" ht="32.25" customHeight="1">
      <c r="A38" s="4" t="s">
        <v>2</v>
      </c>
      <c r="B38" s="5" t="s">
        <v>1144</v>
      </c>
      <c r="C38" s="2">
        <v>0</v>
      </c>
      <c r="D38" s="2">
        <v>34.4523</v>
      </c>
      <c r="E38" s="16">
        <v>34.4523</v>
      </c>
      <c r="F38" s="6">
        <v>1</v>
      </c>
      <c r="G38" s="3" t="s">
        <v>1161</v>
      </c>
    </row>
    <row r="39" spans="1:7" ht="22.5" customHeight="1">
      <c r="A39" s="4" t="s">
        <v>2</v>
      </c>
      <c r="B39" s="5" t="s">
        <v>1146</v>
      </c>
      <c r="C39" s="2">
        <v>0</v>
      </c>
      <c r="D39" s="2">
        <v>12.4023</v>
      </c>
      <c r="E39" s="16">
        <v>12.4023</v>
      </c>
      <c r="F39" s="6">
        <v>1</v>
      </c>
      <c r="G39" s="3" t="s">
        <v>1161</v>
      </c>
    </row>
    <row r="40" spans="1:7" ht="15" customHeight="1">
      <c r="A40" s="4" t="s">
        <v>2</v>
      </c>
      <c r="B40" s="5" t="s">
        <v>1150</v>
      </c>
      <c r="C40" s="2">
        <v>0</v>
      </c>
      <c r="D40" s="2">
        <v>4.72685</v>
      </c>
      <c r="E40" s="16">
        <v>4.72685</v>
      </c>
      <c r="F40" s="6">
        <v>1</v>
      </c>
      <c r="G40" s="3" t="s">
        <v>1161</v>
      </c>
    </row>
    <row r="41" spans="1:7" ht="15" customHeight="1">
      <c r="A41" s="4" t="s">
        <v>2</v>
      </c>
      <c r="B41" s="5" t="s">
        <v>1150</v>
      </c>
      <c r="C41" s="2">
        <v>0</v>
      </c>
      <c r="D41" s="2">
        <v>0.83415</v>
      </c>
      <c r="E41" s="16">
        <v>0.83415</v>
      </c>
      <c r="F41" s="6">
        <v>1</v>
      </c>
      <c r="G41" s="3" t="s">
        <v>1161</v>
      </c>
    </row>
    <row r="42" spans="1:7" ht="15" customHeight="1">
      <c r="A42" s="192" t="s">
        <v>174</v>
      </c>
      <c r="B42" s="192"/>
      <c r="C42" s="2">
        <v>0</v>
      </c>
      <c r="D42" s="2">
        <v>1236.512</v>
      </c>
      <c r="E42" s="16">
        <v>1236.512</v>
      </c>
      <c r="F42" s="6">
        <v>1</v>
      </c>
      <c r="G42" s="7" t="s">
        <v>2</v>
      </c>
    </row>
    <row r="43" spans="1:7" ht="15" customHeight="1">
      <c r="A43" s="180" t="s">
        <v>375</v>
      </c>
      <c r="B43" s="180"/>
      <c r="C43" s="180"/>
      <c r="D43" s="180"/>
      <c r="E43" s="180"/>
      <c r="F43" s="180"/>
      <c r="G43" s="180"/>
    </row>
    <row r="44" spans="1:7" ht="15" customHeight="1">
      <c r="A44" s="4" t="s">
        <v>2</v>
      </c>
      <c r="B44" s="5" t="s">
        <v>1140</v>
      </c>
      <c r="C44" s="2">
        <v>1000</v>
      </c>
      <c r="D44" s="2">
        <v>1000</v>
      </c>
      <c r="E44" s="16">
        <v>458.06</v>
      </c>
      <c r="F44" s="6">
        <v>0.45806</v>
      </c>
      <c r="G44" s="3" t="s">
        <v>376</v>
      </c>
    </row>
    <row r="45" spans="1:7" ht="36" customHeight="1">
      <c r="A45" s="4" t="s">
        <v>2</v>
      </c>
      <c r="B45" s="5" t="s">
        <v>1144</v>
      </c>
      <c r="C45" s="2">
        <v>0</v>
      </c>
      <c r="D45" s="2">
        <v>0</v>
      </c>
      <c r="E45" s="16">
        <v>32.71</v>
      </c>
      <c r="F45" s="6">
        <v>0</v>
      </c>
      <c r="G45" s="3" t="s">
        <v>376</v>
      </c>
    </row>
    <row r="46" spans="1:7" ht="22.5" customHeight="1">
      <c r="A46" s="4" t="s">
        <v>2</v>
      </c>
      <c r="B46" s="5" t="s">
        <v>1146</v>
      </c>
      <c r="C46" s="2">
        <v>0</v>
      </c>
      <c r="D46" s="2">
        <v>0</v>
      </c>
      <c r="E46" s="16">
        <v>27.522</v>
      </c>
      <c r="F46" s="6">
        <v>0</v>
      </c>
      <c r="G46" s="3" t="s">
        <v>376</v>
      </c>
    </row>
    <row r="47" spans="1:7" ht="15" customHeight="1">
      <c r="A47" s="192" t="s">
        <v>377</v>
      </c>
      <c r="B47" s="192"/>
      <c r="C47" s="2">
        <v>1000</v>
      </c>
      <c r="D47" s="2">
        <v>1000</v>
      </c>
      <c r="E47" s="16">
        <v>518.292</v>
      </c>
      <c r="F47" s="6">
        <v>0.51829</v>
      </c>
      <c r="G47" s="7" t="s">
        <v>2</v>
      </c>
    </row>
    <row r="48" spans="1:7" ht="15" customHeight="1">
      <c r="A48" s="178" t="s">
        <v>1169</v>
      </c>
      <c r="B48" s="178"/>
      <c r="C48" s="8">
        <v>307416</v>
      </c>
      <c r="D48" s="8">
        <v>313169.113</v>
      </c>
      <c r="E48" s="8">
        <v>302740.1511</v>
      </c>
      <c r="F48" s="9">
        <v>0.9667</v>
      </c>
      <c r="G48" s="10" t="s">
        <v>2</v>
      </c>
    </row>
    <row r="49" spans="1:7" ht="15" customHeight="1">
      <c r="A49" s="179" t="s">
        <v>1170</v>
      </c>
      <c r="B49" s="179"/>
      <c r="C49" s="179"/>
      <c r="D49" s="179"/>
      <c r="E49" s="179"/>
      <c r="F49" s="179"/>
      <c r="G49" s="179"/>
    </row>
    <row r="50" spans="1:7" ht="15" customHeight="1">
      <c r="A50" s="180" t="s">
        <v>57</v>
      </c>
      <c r="B50" s="180"/>
      <c r="C50" s="180"/>
      <c r="D50" s="180"/>
      <c r="E50" s="180"/>
      <c r="F50" s="180"/>
      <c r="G50" s="180"/>
    </row>
    <row r="51" spans="1:7" ht="15" customHeight="1">
      <c r="A51" s="4" t="s">
        <v>2</v>
      </c>
      <c r="B51" s="5" t="s">
        <v>1140</v>
      </c>
      <c r="C51" s="2">
        <v>0</v>
      </c>
      <c r="D51" s="2">
        <v>30</v>
      </c>
      <c r="E51" s="16">
        <v>30</v>
      </c>
      <c r="F51" s="6">
        <v>1</v>
      </c>
      <c r="G51" s="3" t="s">
        <v>283</v>
      </c>
    </row>
    <row r="52" spans="1:7" ht="23.25" customHeight="1">
      <c r="A52" s="4" t="s">
        <v>2</v>
      </c>
      <c r="B52" s="5" t="s">
        <v>1152</v>
      </c>
      <c r="C52" s="2">
        <v>0</v>
      </c>
      <c r="D52" s="2">
        <v>938</v>
      </c>
      <c r="E52" s="16">
        <v>938</v>
      </c>
      <c r="F52" s="6">
        <v>1</v>
      </c>
      <c r="G52" s="3" t="s">
        <v>392</v>
      </c>
    </row>
    <row r="53" spans="1:7" ht="23.25" customHeight="1">
      <c r="A53" s="4" t="s">
        <v>2</v>
      </c>
      <c r="B53" s="5" t="s">
        <v>1152</v>
      </c>
      <c r="C53" s="2">
        <v>0</v>
      </c>
      <c r="D53" s="2">
        <v>12585</v>
      </c>
      <c r="E53" s="16">
        <v>12585</v>
      </c>
      <c r="F53" s="6">
        <v>1</v>
      </c>
      <c r="G53" s="3" t="s">
        <v>378</v>
      </c>
    </row>
    <row r="54" spans="1:7" ht="22.5" customHeight="1">
      <c r="A54" s="4" t="s">
        <v>2</v>
      </c>
      <c r="B54" s="5" t="s">
        <v>1152</v>
      </c>
      <c r="C54" s="2">
        <v>0</v>
      </c>
      <c r="D54" s="2">
        <v>2630</v>
      </c>
      <c r="E54" s="16">
        <v>2630</v>
      </c>
      <c r="F54" s="6">
        <v>1</v>
      </c>
      <c r="G54" s="3" t="s">
        <v>1171</v>
      </c>
    </row>
    <row r="55" spans="1:7" ht="21.75" customHeight="1">
      <c r="A55" s="4" t="s">
        <v>2</v>
      </c>
      <c r="B55" s="5" t="s">
        <v>1152</v>
      </c>
      <c r="C55" s="2">
        <v>0</v>
      </c>
      <c r="D55" s="2">
        <v>333</v>
      </c>
      <c r="E55" s="16">
        <v>333</v>
      </c>
      <c r="F55" s="6">
        <v>1</v>
      </c>
      <c r="G55" s="3" t="s">
        <v>1172</v>
      </c>
    </row>
    <row r="56" spans="1:7" ht="23.25" customHeight="1">
      <c r="A56" s="4" t="s">
        <v>2</v>
      </c>
      <c r="B56" s="5" t="s">
        <v>1152</v>
      </c>
      <c r="C56" s="2">
        <v>0</v>
      </c>
      <c r="D56" s="2">
        <v>800</v>
      </c>
      <c r="E56" s="16">
        <v>800</v>
      </c>
      <c r="F56" s="6">
        <v>1</v>
      </c>
      <c r="G56" s="3" t="s">
        <v>1173</v>
      </c>
    </row>
    <row r="57" spans="1:7" ht="20.25" customHeight="1">
      <c r="A57" s="4" t="s">
        <v>2</v>
      </c>
      <c r="B57" s="5" t="s">
        <v>1152</v>
      </c>
      <c r="C57" s="2">
        <v>0</v>
      </c>
      <c r="D57" s="2">
        <v>500</v>
      </c>
      <c r="E57" s="16">
        <v>500</v>
      </c>
      <c r="F57" s="6">
        <v>1</v>
      </c>
      <c r="G57" s="3" t="s">
        <v>1174</v>
      </c>
    </row>
    <row r="58" spans="1:7" ht="21" customHeight="1">
      <c r="A58" s="4" t="s">
        <v>2</v>
      </c>
      <c r="B58" s="5" t="s">
        <v>1152</v>
      </c>
      <c r="C58" s="2">
        <v>0</v>
      </c>
      <c r="D58" s="2">
        <v>443</v>
      </c>
      <c r="E58" s="16">
        <v>443</v>
      </c>
      <c r="F58" s="6">
        <v>1</v>
      </c>
      <c r="G58" s="3" t="s">
        <v>391</v>
      </c>
    </row>
    <row r="59" spans="1:7" ht="21.75" customHeight="1">
      <c r="A59" s="4" t="s">
        <v>2</v>
      </c>
      <c r="B59" s="5" t="s">
        <v>1152</v>
      </c>
      <c r="C59" s="2">
        <v>0</v>
      </c>
      <c r="D59" s="2">
        <v>330</v>
      </c>
      <c r="E59" s="16">
        <v>330</v>
      </c>
      <c r="F59" s="6">
        <v>1</v>
      </c>
      <c r="G59" s="3" t="s">
        <v>379</v>
      </c>
    </row>
    <row r="60" spans="1:7" ht="15" customHeight="1">
      <c r="A60" s="4" t="s">
        <v>2</v>
      </c>
      <c r="B60" s="5" t="s">
        <v>1140</v>
      </c>
      <c r="C60" s="2">
        <v>0</v>
      </c>
      <c r="D60" s="2">
        <v>390</v>
      </c>
      <c r="E60" s="16">
        <v>390</v>
      </c>
      <c r="F60" s="6">
        <v>1</v>
      </c>
      <c r="G60" s="3" t="s">
        <v>1175</v>
      </c>
    </row>
    <row r="61" spans="1:7" ht="21.75" customHeight="1">
      <c r="A61" s="4" t="s">
        <v>2</v>
      </c>
      <c r="B61" s="5" t="s">
        <v>1152</v>
      </c>
      <c r="C61" s="2">
        <v>0</v>
      </c>
      <c r="D61" s="2">
        <v>5057</v>
      </c>
      <c r="E61" s="16">
        <v>5057</v>
      </c>
      <c r="F61" s="6">
        <v>1</v>
      </c>
      <c r="G61" s="3" t="s">
        <v>272</v>
      </c>
    </row>
    <row r="62" spans="1:7" ht="23.25" customHeight="1">
      <c r="A62" s="4" t="s">
        <v>2</v>
      </c>
      <c r="B62" s="5" t="s">
        <v>1152</v>
      </c>
      <c r="C62" s="2">
        <v>0</v>
      </c>
      <c r="D62" s="2">
        <v>33</v>
      </c>
      <c r="E62" s="16">
        <v>66</v>
      </c>
      <c r="F62" s="6">
        <f>E62/D62</f>
        <v>2</v>
      </c>
      <c r="G62" s="3" t="s">
        <v>1176</v>
      </c>
    </row>
    <row r="63" spans="1:7" ht="21" customHeight="1">
      <c r="A63" s="4" t="s">
        <v>2</v>
      </c>
      <c r="B63" s="5" t="s">
        <v>1152</v>
      </c>
      <c r="C63" s="2">
        <v>0</v>
      </c>
      <c r="D63" s="2">
        <v>7</v>
      </c>
      <c r="E63" s="16">
        <v>15</v>
      </c>
      <c r="F63" s="6">
        <f>E63/D63</f>
        <v>2.142857142857143</v>
      </c>
      <c r="G63" s="3" t="s">
        <v>1177</v>
      </c>
    </row>
    <row r="64" spans="1:7" ht="15" customHeight="1">
      <c r="A64" s="178" t="s">
        <v>1178</v>
      </c>
      <c r="B64" s="178"/>
      <c r="C64" s="8">
        <v>0</v>
      </c>
      <c r="D64" s="8">
        <v>24075.5819</v>
      </c>
      <c r="E64" s="8">
        <v>24117.2499</v>
      </c>
      <c r="F64" s="9">
        <v>1.0017</v>
      </c>
      <c r="G64" s="10" t="s">
        <v>2</v>
      </c>
    </row>
    <row r="65" spans="1:7" ht="15" customHeight="1">
      <c r="A65" s="179" t="s">
        <v>1179</v>
      </c>
      <c r="B65" s="179"/>
      <c r="C65" s="179"/>
      <c r="D65" s="179"/>
      <c r="E65" s="179"/>
      <c r="F65" s="179"/>
      <c r="G65" s="179"/>
    </row>
    <row r="66" spans="1:7" ht="15" customHeight="1">
      <c r="A66" s="180" t="s">
        <v>121</v>
      </c>
      <c r="B66" s="180"/>
      <c r="C66" s="180"/>
      <c r="D66" s="180"/>
      <c r="E66" s="180"/>
      <c r="F66" s="180"/>
      <c r="G66" s="180"/>
    </row>
    <row r="67" spans="1:7" ht="27" customHeight="1">
      <c r="A67" s="4" t="s">
        <v>2</v>
      </c>
      <c r="B67" s="5" t="s">
        <v>1152</v>
      </c>
      <c r="C67" s="2">
        <v>39362</v>
      </c>
      <c r="D67" s="2">
        <v>39362</v>
      </c>
      <c r="E67" s="16">
        <v>37446.067</v>
      </c>
      <c r="F67" s="6">
        <v>0.95133</v>
      </c>
      <c r="G67" s="3" t="s">
        <v>1180</v>
      </c>
    </row>
    <row r="68" spans="1:7" ht="23.25" customHeight="1">
      <c r="A68" s="4" t="s">
        <v>2</v>
      </c>
      <c r="B68" s="5" t="s">
        <v>1152</v>
      </c>
      <c r="C68" s="2">
        <v>0</v>
      </c>
      <c r="D68" s="2">
        <v>0</v>
      </c>
      <c r="E68" s="16">
        <v>12</v>
      </c>
      <c r="F68" s="6">
        <v>0</v>
      </c>
      <c r="G68" s="3" t="s">
        <v>1181</v>
      </c>
    </row>
    <row r="69" spans="1:7" ht="18" customHeight="1">
      <c r="A69" s="4" t="s">
        <v>2</v>
      </c>
      <c r="B69" s="5" t="s">
        <v>1140</v>
      </c>
      <c r="C69" s="2">
        <v>150</v>
      </c>
      <c r="D69" s="2">
        <v>150</v>
      </c>
      <c r="E69" s="16">
        <v>150.522</v>
      </c>
      <c r="F69" s="6">
        <v>1.0035</v>
      </c>
      <c r="G69" s="3" t="s">
        <v>1182</v>
      </c>
    </row>
    <row r="70" spans="1:7" ht="36" customHeight="1">
      <c r="A70" s="4" t="s">
        <v>2</v>
      </c>
      <c r="B70" s="5" t="s">
        <v>1144</v>
      </c>
      <c r="C70" s="2">
        <v>9888</v>
      </c>
      <c r="D70" s="2">
        <v>9888</v>
      </c>
      <c r="E70" s="16">
        <v>9460.698</v>
      </c>
      <c r="F70" s="6">
        <v>0.95679</v>
      </c>
      <c r="G70" s="3" t="s">
        <v>1183</v>
      </c>
    </row>
    <row r="71" spans="1:7" ht="34.5" customHeight="1">
      <c r="A71" s="4" t="s">
        <v>2</v>
      </c>
      <c r="B71" s="5" t="s">
        <v>1144</v>
      </c>
      <c r="C71" s="2">
        <v>0</v>
      </c>
      <c r="D71" s="2">
        <v>0</v>
      </c>
      <c r="E71" s="16">
        <v>3</v>
      </c>
      <c r="F71" s="6">
        <v>0</v>
      </c>
      <c r="G71" s="3" t="s">
        <v>1184</v>
      </c>
    </row>
    <row r="72" spans="1:7" ht="25.5" customHeight="1">
      <c r="A72" s="4" t="s">
        <v>2</v>
      </c>
      <c r="B72" s="5" t="s">
        <v>1146</v>
      </c>
      <c r="C72" s="2">
        <v>3560</v>
      </c>
      <c r="D72" s="2">
        <v>3560</v>
      </c>
      <c r="E72" s="16">
        <v>3407.119</v>
      </c>
      <c r="F72" s="6">
        <v>0.95706</v>
      </c>
      <c r="G72" s="3" t="s">
        <v>1185</v>
      </c>
    </row>
    <row r="73" spans="1:7" ht="25.5" customHeight="1">
      <c r="A73" s="4" t="s">
        <v>2</v>
      </c>
      <c r="B73" s="5" t="s">
        <v>1146</v>
      </c>
      <c r="C73" s="2">
        <v>0</v>
      </c>
      <c r="D73" s="2">
        <v>0</v>
      </c>
      <c r="E73" s="16">
        <v>1.08</v>
      </c>
      <c r="F73" s="6">
        <v>0</v>
      </c>
      <c r="G73" s="3" t="s">
        <v>1186</v>
      </c>
    </row>
    <row r="74" spans="1:7" ht="15" customHeight="1">
      <c r="A74" s="4" t="s">
        <v>2</v>
      </c>
      <c r="B74" s="5" t="s">
        <v>1150</v>
      </c>
      <c r="C74" s="2">
        <v>150</v>
      </c>
      <c r="D74" s="2">
        <v>150</v>
      </c>
      <c r="E74" s="16">
        <v>200.703</v>
      </c>
      <c r="F74" s="6">
        <v>1.338</v>
      </c>
      <c r="G74" s="3" t="s">
        <v>2</v>
      </c>
    </row>
    <row r="75" spans="1:7" ht="15" customHeight="1">
      <c r="A75" s="178" t="s">
        <v>1187</v>
      </c>
      <c r="B75" s="178"/>
      <c r="C75" s="8">
        <v>53110</v>
      </c>
      <c r="D75" s="8">
        <v>53110</v>
      </c>
      <c r="E75" s="8">
        <v>50681.189</v>
      </c>
      <c r="F75" s="9">
        <v>0.95427</v>
      </c>
      <c r="G75" s="10" t="s">
        <v>2</v>
      </c>
    </row>
    <row r="76" spans="1:7" ht="15" customHeight="1">
      <c r="A76" s="179" t="s">
        <v>1188</v>
      </c>
      <c r="B76" s="179"/>
      <c r="C76" s="179"/>
      <c r="D76" s="179"/>
      <c r="E76" s="179"/>
      <c r="F76" s="179"/>
      <c r="G76" s="179"/>
    </row>
    <row r="77" spans="1:7" ht="15" customHeight="1">
      <c r="A77" s="180" t="s">
        <v>64</v>
      </c>
      <c r="B77" s="180"/>
      <c r="C77" s="180"/>
      <c r="D77" s="180"/>
      <c r="E77" s="180"/>
      <c r="F77" s="180"/>
      <c r="G77" s="180"/>
    </row>
    <row r="78" spans="1:7" ht="15" customHeight="1">
      <c r="A78" s="4" t="s">
        <v>2</v>
      </c>
      <c r="B78" s="5" t="s">
        <v>1189</v>
      </c>
      <c r="C78" s="2">
        <v>2</v>
      </c>
      <c r="D78" s="2">
        <v>2</v>
      </c>
      <c r="E78" s="16">
        <v>0</v>
      </c>
      <c r="F78" s="6">
        <v>0</v>
      </c>
      <c r="G78" s="3" t="s">
        <v>1190</v>
      </c>
    </row>
    <row r="79" spans="1:7" ht="15" customHeight="1">
      <c r="A79" s="180" t="s">
        <v>65</v>
      </c>
      <c r="B79" s="180"/>
      <c r="C79" s="180"/>
      <c r="D79" s="180"/>
      <c r="E79" s="180"/>
      <c r="F79" s="180"/>
      <c r="G79" s="180"/>
    </row>
    <row r="80" spans="1:7" ht="15" customHeight="1">
      <c r="A80" s="4" t="s">
        <v>2</v>
      </c>
      <c r="B80" s="5" t="s">
        <v>1189</v>
      </c>
      <c r="C80" s="2">
        <v>80</v>
      </c>
      <c r="D80" s="2">
        <v>22.095</v>
      </c>
      <c r="E80" s="16">
        <v>22.065</v>
      </c>
      <c r="F80" s="6">
        <v>0.99864</v>
      </c>
      <c r="G80" s="3" t="s">
        <v>1191</v>
      </c>
    </row>
    <row r="81" spans="1:7" ht="15" customHeight="1">
      <c r="A81" s="4" t="s">
        <v>2</v>
      </c>
      <c r="B81" s="5" t="s">
        <v>1189</v>
      </c>
      <c r="C81" s="2">
        <v>825</v>
      </c>
      <c r="D81" s="2">
        <v>751.275</v>
      </c>
      <c r="E81" s="16">
        <v>751.275</v>
      </c>
      <c r="F81" s="6">
        <v>1</v>
      </c>
      <c r="G81" s="3" t="s">
        <v>1192</v>
      </c>
    </row>
    <row r="82" spans="1:7" ht="15" customHeight="1">
      <c r="A82" s="180" t="s">
        <v>57</v>
      </c>
      <c r="B82" s="180"/>
      <c r="C82" s="180"/>
      <c r="D82" s="180"/>
      <c r="E82" s="180"/>
      <c r="F82" s="180"/>
      <c r="G82" s="180"/>
    </row>
    <row r="83" spans="1:7" ht="15" customHeight="1">
      <c r="A83" s="4" t="s">
        <v>2</v>
      </c>
      <c r="B83" s="5" t="s">
        <v>1189</v>
      </c>
      <c r="C83" s="2">
        <v>300</v>
      </c>
      <c r="D83" s="2">
        <v>300</v>
      </c>
      <c r="E83" s="16">
        <v>141.458</v>
      </c>
      <c r="F83" s="6">
        <v>0.47153</v>
      </c>
      <c r="G83" s="3" t="s">
        <v>1193</v>
      </c>
    </row>
    <row r="84" spans="1:7" ht="15" customHeight="1">
      <c r="A84" s="180" t="s">
        <v>354</v>
      </c>
      <c r="B84" s="180"/>
      <c r="C84" s="180"/>
      <c r="D84" s="180"/>
      <c r="E84" s="180"/>
      <c r="F84" s="180"/>
      <c r="G84" s="180"/>
    </row>
    <row r="85" spans="1:7" ht="18" customHeight="1">
      <c r="A85" s="4" t="s">
        <v>2</v>
      </c>
      <c r="B85" s="5" t="s">
        <v>1189</v>
      </c>
      <c r="C85" s="2">
        <v>110</v>
      </c>
      <c r="D85" s="2">
        <v>130</v>
      </c>
      <c r="E85" s="16">
        <v>129.91</v>
      </c>
      <c r="F85" s="6">
        <v>0.99931</v>
      </c>
      <c r="G85" s="3" t="s">
        <v>1194</v>
      </c>
    </row>
    <row r="86" spans="1:7" ht="39.75" customHeight="1">
      <c r="A86" s="178" t="s">
        <v>1195</v>
      </c>
      <c r="B86" s="178"/>
      <c r="C86" s="8">
        <v>1317</v>
      </c>
      <c r="D86" s="8">
        <v>1205.37</v>
      </c>
      <c r="E86" s="8">
        <v>1044.708</v>
      </c>
      <c r="F86" s="9">
        <v>0.86671</v>
      </c>
      <c r="G86" s="10" t="s">
        <v>2</v>
      </c>
    </row>
    <row r="87" spans="1:11" ht="30" customHeight="1">
      <c r="A87" s="178" t="s">
        <v>1196</v>
      </c>
      <c r="B87" s="178"/>
      <c r="C87" s="11">
        <v>361843</v>
      </c>
      <c r="D87" s="11">
        <v>391560.0649</v>
      </c>
      <c r="E87" s="11">
        <v>378583.298</v>
      </c>
      <c r="F87" s="12">
        <v>0.96686</v>
      </c>
      <c r="G87" s="10" t="s">
        <v>2</v>
      </c>
      <c r="I87" s="31"/>
      <c r="J87" s="31"/>
      <c r="K87" s="31"/>
    </row>
  </sheetData>
  <sheetProtection/>
  <mergeCells count="23">
    <mergeCell ref="A2:G2"/>
    <mergeCell ref="A3:G3"/>
    <mergeCell ref="A11:B11"/>
    <mergeCell ref="A12:G12"/>
    <mergeCell ref="A42:B42"/>
    <mergeCell ref="A43:G43"/>
    <mergeCell ref="A47:B47"/>
    <mergeCell ref="A32:B32"/>
    <mergeCell ref="A48:B48"/>
    <mergeCell ref="A33:G33"/>
    <mergeCell ref="A75:B75"/>
    <mergeCell ref="A76:G76"/>
    <mergeCell ref="A64:B64"/>
    <mergeCell ref="A65:G65"/>
    <mergeCell ref="A66:G66"/>
    <mergeCell ref="A49:G49"/>
    <mergeCell ref="A50:G50"/>
    <mergeCell ref="A84:G84"/>
    <mergeCell ref="A86:B86"/>
    <mergeCell ref="A87:B87"/>
    <mergeCell ref="A77:G77"/>
    <mergeCell ref="A79:G79"/>
    <mergeCell ref="A82:G82"/>
  </mergeCells>
  <printOptions/>
  <pageMargins left="0.4330708661417323" right="0.4330708661417323" top="0.8661417322834646" bottom="0.4724409448818898" header="0.5118110236220472" footer="0.31496062992125984"/>
  <pageSetup firstPageNumber="16" useFirstPageNumber="1" horizontalDpi="300" verticalDpi="300" orientation="landscape" pageOrder="overThenDown" paperSize="9" scale="96" r:id="rId1"/>
  <headerFooter alignWithMargins="0">
    <oddHeader>&amp;L&amp;"Arial,Tučné"v tis. Kč&amp;C&amp;"Arial,Tučné"Mzdy MMOl + Městská policie - rok 2015</oddHeader>
    <oddFooter>&amp;C&amp;P</oddFoot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rgb="FFFFC000"/>
  </sheetPr>
  <dimension ref="A1:G88"/>
  <sheetViews>
    <sheetView zoomScaleSheetLayoutView="100" zoomScalePageLayoutView="0" workbookViewId="0" topLeftCell="A16">
      <selection activeCell="F66" sqref="F66"/>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3" t="s">
        <v>10</v>
      </c>
      <c r="B1" s="14" t="s">
        <v>11</v>
      </c>
      <c r="C1" s="21" t="s">
        <v>1529</v>
      </c>
      <c r="D1" s="21" t="s">
        <v>1530</v>
      </c>
      <c r="E1" s="14" t="s">
        <v>0</v>
      </c>
      <c r="F1" s="14" t="s">
        <v>12</v>
      </c>
      <c r="G1" s="15" t="s">
        <v>1</v>
      </c>
    </row>
    <row r="2" spans="1:7" ht="15" customHeight="1">
      <c r="A2" s="179" t="s">
        <v>1075</v>
      </c>
      <c r="B2" s="179"/>
      <c r="C2" s="179"/>
      <c r="D2" s="179"/>
      <c r="E2" s="179"/>
      <c r="F2" s="179"/>
      <c r="G2" s="179"/>
    </row>
    <row r="3" spans="1:7" ht="15" customHeight="1">
      <c r="A3" s="180" t="s">
        <v>360</v>
      </c>
      <c r="B3" s="180"/>
      <c r="C3" s="180"/>
      <c r="D3" s="180"/>
      <c r="E3" s="180"/>
      <c r="F3" s="180"/>
      <c r="G3" s="180"/>
    </row>
    <row r="4" spans="1:7" ht="15" customHeight="1">
      <c r="A4" s="4" t="s">
        <v>2</v>
      </c>
      <c r="B4" s="5" t="s">
        <v>347</v>
      </c>
      <c r="C4" s="2">
        <v>0</v>
      </c>
      <c r="D4" s="2">
        <v>1.28562</v>
      </c>
      <c r="E4" s="16">
        <v>1.28562</v>
      </c>
      <c r="F4" s="6">
        <v>1</v>
      </c>
      <c r="G4" s="3" t="s">
        <v>1093</v>
      </c>
    </row>
    <row r="5" spans="1:7" ht="15" customHeight="1">
      <c r="A5" s="180" t="s">
        <v>374</v>
      </c>
      <c r="B5" s="180"/>
      <c r="C5" s="180"/>
      <c r="D5" s="180"/>
      <c r="E5" s="180"/>
      <c r="F5" s="180"/>
      <c r="G5" s="180"/>
    </row>
    <row r="6" spans="1:7" ht="15" customHeight="1">
      <c r="A6" s="4" t="s">
        <v>2</v>
      </c>
      <c r="B6" s="5" t="s">
        <v>367</v>
      </c>
      <c r="C6" s="2">
        <v>0</v>
      </c>
      <c r="D6" s="2">
        <v>320</v>
      </c>
      <c r="E6" s="16">
        <v>320</v>
      </c>
      <c r="F6" s="6">
        <v>1</v>
      </c>
      <c r="G6" s="3" t="s">
        <v>1094</v>
      </c>
    </row>
    <row r="7" spans="1:7" ht="15" customHeight="1">
      <c r="A7" s="180" t="s">
        <v>68</v>
      </c>
      <c r="B7" s="180"/>
      <c r="C7" s="180"/>
      <c r="D7" s="180"/>
      <c r="E7" s="180"/>
      <c r="F7" s="180"/>
      <c r="G7" s="180"/>
    </row>
    <row r="8" spans="1:7" ht="15" customHeight="1">
      <c r="A8" s="4" t="s">
        <v>2</v>
      </c>
      <c r="B8" s="5" t="s">
        <v>347</v>
      </c>
      <c r="C8" s="2">
        <v>0</v>
      </c>
      <c r="D8" s="2">
        <v>123.85649</v>
      </c>
      <c r="E8" s="16">
        <v>123.85649</v>
      </c>
      <c r="F8" s="6">
        <v>1</v>
      </c>
      <c r="G8" s="3" t="s">
        <v>300</v>
      </c>
    </row>
    <row r="9" spans="1:7" ht="15" customHeight="1">
      <c r="A9" s="4" t="s">
        <v>2</v>
      </c>
      <c r="B9" s="5" t="s">
        <v>340</v>
      </c>
      <c r="C9" s="2">
        <v>0</v>
      </c>
      <c r="D9" s="2">
        <v>14.5853</v>
      </c>
      <c r="E9" s="16">
        <v>14.5853</v>
      </c>
      <c r="F9" s="6">
        <v>1</v>
      </c>
      <c r="G9" s="3" t="s">
        <v>300</v>
      </c>
    </row>
    <row r="10" spans="1:7" ht="15" customHeight="1">
      <c r="A10" s="180" t="s">
        <v>358</v>
      </c>
      <c r="B10" s="180"/>
      <c r="C10" s="180"/>
      <c r="D10" s="180"/>
      <c r="E10" s="180"/>
      <c r="F10" s="180"/>
      <c r="G10" s="180"/>
    </row>
    <row r="11" spans="1:7" ht="15" customHeight="1">
      <c r="A11" s="4" t="s">
        <v>2</v>
      </c>
      <c r="B11" s="5" t="s">
        <v>340</v>
      </c>
      <c r="C11" s="2">
        <v>0</v>
      </c>
      <c r="D11" s="2">
        <v>166.3</v>
      </c>
      <c r="E11" s="16">
        <v>120.2014</v>
      </c>
      <c r="F11" s="6">
        <v>0.7228</v>
      </c>
      <c r="G11" s="3" t="s">
        <v>1095</v>
      </c>
    </row>
    <row r="12" spans="1:7" ht="15" customHeight="1">
      <c r="A12" s="180" t="s">
        <v>360</v>
      </c>
      <c r="B12" s="180"/>
      <c r="C12" s="180"/>
      <c r="D12" s="180"/>
      <c r="E12" s="180"/>
      <c r="F12" s="180"/>
      <c r="G12" s="180"/>
    </row>
    <row r="13" spans="1:7" ht="15" customHeight="1">
      <c r="A13" s="4" t="s">
        <v>2</v>
      </c>
      <c r="B13" s="5" t="s">
        <v>347</v>
      </c>
      <c r="C13" s="2">
        <v>0</v>
      </c>
      <c r="D13" s="2">
        <v>67.71438</v>
      </c>
      <c r="E13" s="16">
        <v>67.28508</v>
      </c>
      <c r="F13" s="6">
        <v>0.99366</v>
      </c>
      <c r="G13" s="3" t="s">
        <v>1096</v>
      </c>
    </row>
    <row r="14" spans="1:7" ht="15" customHeight="1">
      <c r="A14" s="180" t="s">
        <v>1097</v>
      </c>
      <c r="B14" s="180"/>
      <c r="C14" s="180"/>
      <c r="D14" s="180"/>
      <c r="E14" s="180"/>
      <c r="F14" s="180"/>
      <c r="G14" s="180"/>
    </row>
    <row r="15" spans="1:7" ht="15" customHeight="1">
      <c r="A15" s="4" t="s">
        <v>2</v>
      </c>
      <c r="B15" s="5" t="s">
        <v>340</v>
      </c>
      <c r="C15" s="2">
        <v>0</v>
      </c>
      <c r="D15" s="2">
        <v>158</v>
      </c>
      <c r="E15" s="16">
        <v>152.61875</v>
      </c>
      <c r="F15" s="6">
        <v>0.96594</v>
      </c>
      <c r="G15" s="3" t="s">
        <v>1098</v>
      </c>
    </row>
    <row r="16" spans="1:7" ht="15" customHeight="1">
      <c r="A16" s="180" t="s">
        <v>85</v>
      </c>
      <c r="B16" s="180"/>
      <c r="C16" s="180"/>
      <c r="D16" s="180"/>
      <c r="E16" s="180"/>
      <c r="F16" s="180"/>
      <c r="G16" s="180"/>
    </row>
    <row r="17" spans="1:7" ht="15" customHeight="1">
      <c r="A17" s="4" t="s">
        <v>2</v>
      </c>
      <c r="B17" s="5" t="s">
        <v>347</v>
      </c>
      <c r="C17" s="2">
        <v>0</v>
      </c>
      <c r="D17" s="2">
        <v>520</v>
      </c>
      <c r="E17" s="16">
        <v>513.766</v>
      </c>
      <c r="F17" s="6">
        <v>0.98801</v>
      </c>
      <c r="G17" s="3" t="s">
        <v>1099</v>
      </c>
    </row>
    <row r="18" spans="1:7" ht="15" customHeight="1">
      <c r="A18" s="180" t="s">
        <v>374</v>
      </c>
      <c r="B18" s="180"/>
      <c r="C18" s="180"/>
      <c r="D18" s="180"/>
      <c r="E18" s="180"/>
      <c r="F18" s="180"/>
      <c r="G18" s="180"/>
    </row>
    <row r="19" spans="1:7" ht="15" customHeight="1">
      <c r="A19" s="4" t="s">
        <v>2</v>
      </c>
      <c r="B19" s="5" t="s">
        <v>367</v>
      </c>
      <c r="C19" s="2">
        <v>654</v>
      </c>
      <c r="D19" s="2">
        <v>284</v>
      </c>
      <c r="E19" s="16">
        <v>174.85186</v>
      </c>
      <c r="F19" s="6">
        <v>0.61568</v>
      </c>
      <c r="G19" s="3" t="s">
        <v>1100</v>
      </c>
    </row>
    <row r="20" spans="1:7" ht="15" customHeight="1">
      <c r="A20" s="180" t="s">
        <v>396</v>
      </c>
      <c r="B20" s="180"/>
      <c r="C20" s="180"/>
      <c r="D20" s="180"/>
      <c r="E20" s="180"/>
      <c r="F20" s="180"/>
      <c r="G20" s="180"/>
    </row>
    <row r="21" spans="1:7" ht="15" customHeight="1">
      <c r="A21" s="4" t="s">
        <v>2</v>
      </c>
      <c r="B21" s="5" t="s">
        <v>340</v>
      </c>
      <c r="C21" s="2">
        <v>131</v>
      </c>
      <c r="D21" s="2">
        <v>131</v>
      </c>
      <c r="E21" s="16">
        <v>96.8</v>
      </c>
      <c r="F21" s="6">
        <v>0.73893</v>
      </c>
      <c r="G21" s="3" t="s">
        <v>1101</v>
      </c>
    </row>
    <row r="22" spans="1:7" ht="15" customHeight="1">
      <c r="A22" s="4" t="s">
        <v>2</v>
      </c>
      <c r="B22" s="5" t="s">
        <v>367</v>
      </c>
      <c r="C22" s="2">
        <v>50</v>
      </c>
      <c r="D22" s="2">
        <v>50</v>
      </c>
      <c r="E22" s="16">
        <v>0</v>
      </c>
      <c r="F22" s="6">
        <v>0</v>
      </c>
      <c r="G22" s="3" t="s">
        <v>1102</v>
      </c>
    </row>
    <row r="23" spans="1:7" ht="15" customHeight="1">
      <c r="A23" s="180" t="s">
        <v>68</v>
      </c>
      <c r="B23" s="180"/>
      <c r="C23" s="180"/>
      <c r="D23" s="180"/>
      <c r="E23" s="180"/>
      <c r="F23" s="180"/>
      <c r="G23" s="180"/>
    </row>
    <row r="24" spans="1:7" ht="15" customHeight="1">
      <c r="A24" s="4" t="s">
        <v>2</v>
      </c>
      <c r="B24" s="5" t="s">
        <v>340</v>
      </c>
      <c r="C24" s="2">
        <v>0</v>
      </c>
      <c r="D24" s="2">
        <v>2.9147</v>
      </c>
      <c r="E24" s="16">
        <v>2.57388</v>
      </c>
      <c r="F24" s="6">
        <v>1</v>
      </c>
      <c r="G24" s="3" t="s">
        <v>1103</v>
      </c>
    </row>
    <row r="25" spans="1:7" ht="15" customHeight="1">
      <c r="A25" s="4" t="s">
        <v>2</v>
      </c>
      <c r="B25" s="5" t="s">
        <v>347</v>
      </c>
      <c r="C25" s="2">
        <v>0</v>
      </c>
      <c r="D25" s="2">
        <v>22.14351</v>
      </c>
      <c r="E25" s="16">
        <v>21.85703</v>
      </c>
      <c r="F25" s="6">
        <v>1</v>
      </c>
      <c r="G25" s="3" t="s">
        <v>1103</v>
      </c>
    </row>
    <row r="26" spans="1:7" ht="15" customHeight="1">
      <c r="A26" s="180" t="s">
        <v>1104</v>
      </c>
      <c r="B26" s="180"/>
      <c r="C26" s="180"/>
      <c r="D26" s="180"/>
      <c r="E26" s="180"/>
      <c r="F26" s="180"/>
      <c r="G26" s="180"/>
    </row>
    <row r="27" spans="1:7" ht="15" customHeight="1">
      <c r="A27" s="4" t="s">
        <v>2</v>
      </c>
      <c r="B27" s="5" t="s">
        <v>367</v>
      </c>
      <c r="C27" s="2">
        <v>0</v>
      </c>
      <c r="D27" s="2">
        <v>204.5</v>
      </c>
      <c r="E27" s="16">
        <v>0</v>
      </c>
      <c r="F27" s="6">
        <v>0</v>
      </c>
      <c r="G27" s="3" t="s">
        <v>1105</v>
      </c>
    </row>
    <row r="28" spans="1:7" ht="15" customHeight="1">
      <c r="A28" s="180" t="s">
        <v>161</v>
      </c>
      <c r="B28" s="180"/>
      <c r="C28" s="180"/>
      <c r="D28" s="180"/>
      <c r="E28" s="180"/>
      <c r="F28" s="180"/>
      <c r="G28" s="180"/>
    </row>
    <row r="29" spans="1:7" ht="15" customHeight="1">
      <c r="A29" s="4" t="s">
        <v>2</v>
      </c>
      <c r="B29" s="5" t="s">
        <v>367</v>
      </c>
      <c r="C29" s="2">
        <v>0</v>
      </c>
      <c r="D29" s="2">
        <v>2094.5</v>
      </c>
      <c r="E29" s="16">
        <v>2067.71086</v>
      </c>
      <c r="F29" s="6">
        <v>0.98721</v>
      </c>
      <c r="G29" s="3" t="s">
        <v>364</v>
      </c>
    </row>
    <row r="30" spans="1:7" ht="15" customHeight="1">
      <c r="A30" s="180" t="s">
        <v>365</v>
      </c>
      <c r="B30" s="180"/>
      <c r="C30" s="180"/>
      <c r="D30" s="180"/>
      <c r="E30" s="180"/>
      <c r="F30" s="180"/>
      <c r="G30" s="180"/>
    </row>
    <row r="31" spans="1:7" ht="15" customHeight="1">
      <c r="A31" s="4" t="s">
        <v>2</v>
      </c>
      <c r="B31" s="5" t="s">
        <v>340</v>
      </c>
      <c r="C31" s="2">
        <v>93</v>
      </c>
      <c r="D31" s="2">
        <v>93</v>
      </c>
      <c r="E31" s="16">
        <v>0</v>
      </c>
      <c r="F31" s="6">
        <v>0</v>
      </c>
      <c r="G31" s="3" t="s">
        <v>1107</v>
      </c>
    </row>
    <row r="32" spans="1:7" ht="24.75" customHeight="1">
      <c r="A32" s="4" t="s">
        <v>2</v>
      </c>
      <c r="B32" s="5" t="s">
        <v>340</v>
      </c>
      <c r="C32" s="2">
        <v>50</v>
      </c>
      <c r="D32" s="2">
        <v>50</v>
      </c>
      <c r="E32" s="16">
        <v>36.59156</v>
      </c>
      <c r="F32" s="6">
        <v>0.73183</v>
      </c>
      <c r="G32" s="3" t="s">
        <v>1108</v>
      </c>
    </row>
    <row r="33" spans="1:7" ht="15" customHeight="1">
      <c r="A33" s="4" t="s">
        <v>2</v>
      </c>
      <c r="B33" s="5" t="s">
        <v>367</v>
      </c>
      <c r="C33" s="2">
        <v>750</v>
      </c>
      <c r="D33" s="2">
        <v>0</v>
      </c>
      <c r="E33" s="16">
        <v>0</v>
      </c>
      <c r="F33" s="6">
        <v>0</v>
      </c>
      <c r="G33" s="3" t="s">
        <v>1109</v>
      </c>
    </row>
    <row r="34" spans="1:7" ht="15" customHeight="1">
      <c r="A34" s="4" t="s">
        <v>2</v>
      </c>
      <c r="B34" s="5" t="s">
        <v>367</v>
      </c>
      <c r="C34" s="2">
        <v>0</v>
      </c>
      <c r="D34" s="2">
        <v>175.8</v>
      </c>
      <c r="E34" s="16">
        <v>164.318</v>
      </c>
      <c r="F34" s="6">
        <v>0.93469</v>
      </c>
      <c r="G34" s="3" t="s">
        <v>1110</v>
      </c>
    </row>
    <row r="35" spans="1:7" ht="15" customHeight="1">
      <c r="A35" s="180" t="s">
        <v>57</v>
      </c>
      <c r="B35" s="180"/>
      <c r="C35" s="180"/>
      <c r="D35" s="180"/>
      <c r="E35" s="180"/>
      <c r="F35" s="180"/>
      <c r="G35" s="180"/>
    </row>
    <row r="36" spans="1:7" ht="51" customHeight="1">
      <c r="A36" s="4" t="s">
        <v>2</v>
      </c>
      <c r="B36" s="5" t="s">
        <v>367</v>
      </c>
      <c r="C36" s="2">
        <v>0</v>
      </c>
      <c r="D36" s="2">
        <v>2050</v>
      </c>
      <c r="E36" s="16">
        <v>1587.34248</v>
      </c>
      <c r="F36" s="6">
        <v>0.77431</v>
      </c>
      <c r="G36" s="3" t="s">
        <v>1111</v>
      </c>
    </row>
    <row r="37" spans="1:7" ht="28.5" customHeight="1">
      <c r="A37" s="4" t="s">
        <v>2</v>
      </c>
      <c r="B37" s="5" t="s">
        <v>340</v>
      </c>
      <c r="C37" s="2">
        <v>3601</v>
      </c>
      <c r="D37" s="2">
        <v>3160</v>
      </c>
      <c r="E37" s="16">
        <v>2935.516</v>
      </c>
      <c r="F37" s="6">
        <v>0.92896</v>
      </c>
      <c r="G37" s="3" t="s">
        <v>1112</v>
      </c>
    </row>
    <row r="38" spans="1:7" ht="23.25" customHeight="1">
      <c r="A38" s="4" t="s">
        <v>2</v>
      </c>
      <c r="B38" s="5" t="s">
        <v>340</v>
      </c>
      <c r="C38" s="2">
        <v>1000</v>
      </c>
      <c r="D38" s="2">
        <v>41</v>
      </c>
      <c r="E38" s="16">
        <v>40.656</v>
      </c>
      <c r="F38" s="6">
        <v>0.99161</v>
      </c>
      <c r="G38" s="3" t="s">
        <v>1113</v>
      </c>
    </row>
    <row r="39" spans="1:7" ht="15" customHeight="1">
      <c r="A39" s="180" t="s">
        <v>59</v>
      </c>
      <c r="B39" s="180"/>
      <c r="C39" s="180"/>
      <c r="D39" s="180"/>
      <c r="E39" s="180"/>
      <c r="F39" s="180"/>
      <c r="G39" s="180"/>
    </row>
    <row r="40" spans="1:7" ht="15" customHeight="1">
      <c r="A40" s="4" t="s">
        <v>2</v>
      </c>
      <c r="B40" s="5" t="s">
        <v>340</v>
      </c>
      <c r="C40" s="2">
        <v>37</v>
      </c>
      <c r="D40" s="2">
        <v>37</v>
      </c>
      <c r="E40" s="16">
        <v>36.3</v>
      </c>
      <c r="F40" s="6">
        <v>0.98108</v>
      </c>
      <c r="G40" s="3" t="s">
        <v>1114</v>
      </c>
    </row>
    <row r="41" spans="1:7" ht="15" customHeight="1">
      <c r="A41" s="178" t="s">
        <v>370</v>
      </c>
      <c r="B41" s="178"/>
      <c r="C41" s="8">
        <v>6366</v>
      </c>
      <c r="D41" s="8">
        <v>9767.6</v>
      </c>
      <c r="E41" s="8">
        <v>8478.11631</v>
      </c>
      <c r="F41" s="9">
        <v>0.86798</v>
      </c>
      <c r="G41" s="10" t="s">
        <v>2</v>
      </c>
    </row>
    <row r="42" spans="1:7" ht="15" customHeight="1">
      <c r="A42" s="179" t="s">
        <v>1082</v>
      </c>
      <c r="B42" s="179"/>
      <c r="C42" s="179"/>
      <c r="D42" s="179"/>
      <c r="E42" s="179"/>
      <c r="F42" s="179"/>
      <c r="G42" s="179"/>
    </row>
    <row r="43" spans="1:7" ht="15" customHeight="1">
      <c r="A43" s="180" t="s">
        <v>358</v>
      </c>
      <c r="B43" s="180"/>
      <c r="C43" s="180"/>
      <c r="D43" s="180"/>
      <c r="E43" s="180"/>
      <c r="F43" s="180"/>
      <c r="G43" s="180"/>
    </row>
    <row r="44" spans="1:7" ht="15" customHeight="1">
      <c r="A44" s="4" t="s">
        <v>2</v>
      </c>
      <c r="B44" s="5" t="s">
        <v>367</v>
      </c>
      <c r="C44" s="2">
        <v>0</v>
      </c>
      <c r="D44" s="2">
        <v>24</v>
      </c>
      <c r="E44" s="16">
        <v>24</v>
      </c>
      <c r="F44" s="6">
        <v>1</v>
      </c>
      <c r="G44" s="3" t="s">
        <v>1115</v>
      </c>
    </row>
    <row r="45" spans="1:7" ht="24.75" customHeight="1">
      <c r="A45" s="4" t="s">
        <v>2</v>
      </c>
      <c r="B45" s="5" t="s">
        <v>367</v>
      </c>
      <c r="C45" s="2">
        <v>16500</v>
      </c>
      <c r="D45" s="2">
        <v>11882.93713</v>
      </c>
      <c r="E45" s="16">
        <v>11882.93672</v>
      </c>
      <c r="F45" s="6">
        <v>1</v>
      </c>
      <c r="G45" s="3" t="s">
        <v>1712</v>
      </c>
    </row>
    <row r="46" spans="1:7" ht="48" customHeight="1">
      <c r="A46" s="4" t="s">
        <v>2</v>
      </c>
      <c r="B46" s="5" t="s">
        <v>367</v>
      </c>
      <c r="C46" s="2">
        <v>7700</v>
      </c>
      <c r="D46" s="2">
        <v>7433</v>
      </c>
      <c r="E46" s="16">
        <v>7430.82333</v>
      </c>
      <c r="F46" s="6">
        <v>0.99971</v>
      </c>
      <c r="G46" s="3" t="s">
        <v>1116</v>
      </c>
    </row>
    <row r="47" spans="1:7" ht="15" customHeight="1">
      <c r="A47" s="180" t="s">
        <v>360</v>
      </c>
      <c r="B47" s="180"/>
      <c r="C47" s="180"/>
      <c r="D47" s="180"/>
      <c r="E47" s="180"/>
      <c r="F47" s="180"/>
      <c r="G47" s="180"/>
    </row>
    <row r="48" spans="1:7" ht="33" customHeight="1">
      <c r="A48" s="4" t="s">
        <v>2</v>
      </c>
      <c r="B48" s="5" t="s">
        <v>367</v>
      </c>
      <c r="C48" s="2">
        <v>2500</v>
      </c>
      <c r="D48" s="2">
        <v>2500</v>
      </c>
      <c r="E48" s="16">
        <v>2480.99441</v>
      </c>
      <c r="F48" s="6">
        <v>0.9924</v>
      </c>
      <c r="G48" s="3" t="s">
        <v>1117</v>
      </c>
    </row>
    <row r="49" spans="1:7" ht="15" customHeight="1">
      <c r="A49" s="180" t="s">
        <v>1104</v>
      </c>
      <c r="B49" s="180"/>
      <c r="C49" s="180"/>
      <c r="D49" s="180"/>
      <c r="E49" s="180"/>
      <c r="F49" s="180"/>
      <c r="G49" s="180"/>
    </row>
    <row r="50" spans="1:7" ht="24.75" customHeight="1">
      <c r="A50" s="4" t="s">
        <v>2</v>
      </c>
      <c r="B50" s="5" t="s">
        <v>367</v>
      </c>
      <c r="C50" s="2">
        <v>4400</v>
      </c>
      <c r="D50" s="2">
        <v>4266.57426</v>
      </c>
      <c r="E50" s="16">
        <v>4266.55337</v>
      </c>
      <c r="F50" s="6">
        <v>1</v>
      </c>
      <c r="G50" s="3" t="s">
        <v>1118</v>
      </c>
    </row>
    <row r="51" spans="1:7" ht="15" customHeight="1">
      <c r="A51" s="178" t="s">
        <v>372</v>
      </c>
      <c r="B51" s="178"/>
      <c r="C51" s="8">
        <v>31100</v>
      </c>
      <c r="D51" s="8">
        <v>26106.51139</v>
      </c>
      <c r="E51" s="8">
        <v>26085.30783</v>
      </c>
      <c r="F51" s="9">
        <v>0.99919</v>
      </c>
      <c r="G51" s="10" t="s">
        <v>2</v>
      </c>
    </row>
    <row r="52" spans="1:7" ht="15" customHeight="1">
      <c r="A52" s="179" t="s">
        <v>1119</v>
      </c>
      <c r="B52" s="179"/>
      <c r="C52" s="179"/>
      <c r="D52" s="179"/>
      <c r="E52" s="179"/>
      <c r="F52" s="179"/>
      <c r="G52" s="179"/>
    </row>
    <row r="53" spans="1:7" ht="15" customHeight="1">
      <c r="A53" s="180" t="s">
        <v>381</v>
      </c>
      <c r="B53" s="180"/>
      <c r="C53" s="180"/>
      <c r="D53" s="180"/>
      <c r="E53" s="180"/>
      <c r="F53" s="180"/>
      <c r="G53" s="180"/>
    </row>
    <row r="54" spans="1:7" ht="15" customHeight="1">
      <c r="A54" s="4" t="s">
        <v>2</v>
      </c>
      <c r="B54" s="5" t="s">
        <v>367</v>
      </c>
      <c r="C54" s="2">
        <v>800</v>
      </c>
      <c r="D54" s="2">
        <v>0</v>
      </c>
      <c r="E54" s="16">
        <v>0</v>
      </c>
      <c r="F54" s="6">
        <v>0</v>
      </c>
      <c r="G54" s="3" t="s">
        <v>1120</v>
      </c>
    </row>
    <row r="55" spans="1:7" ht="15" customHeight="1">
      <c r="A55" s="4" t="s">
        <v>2</v>
      </c>
      <c r="B55" s="5" t="s">
        <v>367</v>
      </c>
      <c r="C55" s="2">
        <v>1000</v>
      </c>
      <c r="D55" s="2">
        <v>1000</v>
      </c>
      <c r="E55" s="16">
        <v>1000</v>
      </c>
      <c r="F55" s="6">
        <v>1</v>
      </c>
      <c r="G55" s="3" t="s">
        <v>1121</v>
      </c>
    </row>
    <row r="56" spans="1:7" ht="15" customHeight="1">
      <c r="A56" s="180" t="s">
        <v>59</v>
      </c>
      <c r="B56" s="180"/>
      <c r="C56" s="180"/>
      <c r="D56" s="180"/>
      <c r="E56" s="180"/>
      <c r="F56" s="180"/>
      <c r="G56" s="180"/>
    </row>
    <row r="57" spans="1:7" ht="15" customHeight="1">
      <c r="A57" s="4" t="s">
        <v>2</v>
      </c>
      <c r="B57" s="5" t="s">
        <v>367</v>
      </c>
      <c r="C57" s="2">
        <v>2295</v>
      </c>
      <c r="D57" s="2">
        <v>2649</v>
      </c>
      <c r="E57" s="16">
        <v>2644.15951</v>
      </c>
      <c r="F57" s="6">
        <v>0.99817</v>
      </c>
      <c r="G57" s="3" t="s">
        <v>1713</v>
      </c>
    </row>
    <row r="58" spans="1:7" ht="15" customHeight="1">
      <c r="A58" s="178" t="s">
        <v>1122</v>
      </c>
      <c r="B58" s="178"/>
      <c r="C58" s="8">
        <v>4095</v>
      </c>
      <c r="D58" s="8">
        <v>3649</v>
      </c>
      <c r="E58" s="8">
        <v>3644.15951</v>
      </c>
      <c r="F58" s="9">
        <v>0.99867</v>
      </c>
      <c r="G58" s="10" t="s">
        <v>2</v>
      </c>
    </row>
    <row r="59" spans="1:7" ht="15" customHeight="1">
      <c r="A59" s="179" t="s">
        <v>810</v>
      </c>
      <c r="B59" s="179"/>
      <c r="C59" s="179"/>
      <c r="D59" s="179"/>
      <c r="E59" s="179"/>
      <c r="F59" s="179"/>
      <c r="G59" s="179"/>
    </row>
    <row r="60" spans="1:7" ht="15" customHeight="1">
      <c r="A60" s="180" t="s">
        <v>85</v>
      </c>
      <c r="B60" s="180"/>
      <c r="C60" s="180"/>
      <c r="D60" s="180"/>
      <c r="E60" s="180"/>
      <c r="F60" s="180"/>
      <c r="G60" s="180"/>
    </row>
    <row r="61" spans="1:7" ht="15" customHeight="1">
      <c r="A61" s="4" t="s">
        <v>2</v>
      </c>
      <c r="B61" s="5" t="s">
        <v>367</v>
      </c>
      <c r="C61" s="2">
        <v>2800</v>
      </c>
      <c r="D61" s="2">
        <v>0</v>
      </c>
      <c r="E61" s="16">
        <v>0</v>
      </c>
      <c r="F61" s="6">
        <v>0</v>
      </c>
      <c r="G61" s="3" t="s">
        <v>1123</v>
      </c>
    </row>
    <row r="62" spans="1:7" ht="15" customHeight="1">
      <c r="A62" s="178" t="s">
        <v>387</v>
      </c>
      <c r="B62" s="178"/>
      <c r="C62" s="8">
        <v>2800</v>
      </c>
      <c r="D62" s="8">
        <v>0</v>
      </c>
      <c r="E62" s="8">
        <v>0</v>
      </c>
      <c r="F62" s="9">
        <v>0</v>
      </c>
      <c r="G62" s="10" t="s">
        <v>2</v>
      </c>
    </row>
    <row r="63" spans="1:7" ht="15" customHeight="1">
      <c r="A63" s="179" t="s">
        <v>975</v>
      </c>
      <c r="B63" s="179"/>
      <c r="C63" s="179"/>
      <c r="D63" s="179"/>
      <c r="E63" s="179"/>
      <c r="F63" s="179"/>
      <c r="G63" s="179"/>
    </row>
    <row r="64" spans="1:7" ht="15" customHeight="1">
      <c r="A64" s="180" t="s">
        <v>57</v>
      </c>
      <c r="B64" s="180"/>
      <c r="C64" s="180"/>
      <c r="D64" s="180"/>
      <c r="E64" s="180"/>
      <c r="F64" s="180"/>
      <c r="G64" s="180"/>
    </row>
    <row r="65" spans="1:7" ht="15" customHeight="1">
      <c r="A65" s="4" t="s">
        <v>2</v>
      </c>
      <c r="B65" s="5" t="s">
        <v>367</v>
      </c>
      <c r="C65" s="2">
        <v>0</v>
      </c>
      <c r="D65" s="2">
        <v>25</v>
      </c>
      <c r="E65" s="16">
        <v>24.926</v>
      </c>
      <c r="F65" s="6">
        <v>1</v>
      </c>
      <c r="G65" s="3" t="s">
        <v>1124</v>
      </c>
    </row>
    <row r="66" spans="1:7" ht="15" customHeight="1">
      <c r="A66" s="4" t="s">
        <v>2</v>
      </c>
      <c r="B66" s="5" t="s">
        <v>367</v>
      </c>
      <c r="C66" s="2">
        <v>350</v>
      </c>
      <c r="D66" s="2">
        <v>350</v>
      </c>
      <c r="E66" s="16">
        <v>0</v>
      </c>
      <c r="F66" s="6">
        <v>0</v>
      </c>
      <c r="G66" s="3" t="s">
        <v>1125</v>
      </c>
    </row>
    <row r="67" spans="1:7" ht="15" customHeight="1">
      <c r="A67" s="178" t="s">
        <v>1041</v>
      </c>
      <c r="B67" s="178"/>
      <c r="C67" s="8">
        <v>350</v>
      </c>
      <c r="D67" s="8">
        <v>375</v>
      </c>
      <c r="E67" s="8">
        <v>24.926</v>
      </c>
      <c r="F67" s="9">
        <v>0.066469</v>
      </c>
      <c r="G67" s="10" t="s">
        <v>2</v>
      </c>
    </row>
    <row r="68" spans="1:7" ht="15" customHeight="1">
      <c r="A68" s="179" t="s">
        <v>1126</v>
      </c>
      <c r="B68" s="179"/>
      <c r="C68" s="179"/>
      <c r="D68" s="179"/>
      <c r="E68" s="179"/>
      <c r="F68" s="179"/>
      <c r="G68" s="179"/>
    </row>
    <row r="69" spans="1:7" ht="15" customHeight="1">
      <c r="A69" s="180" t="s">
        <v>57</v>
      </c>
      <c r="B69" s="180"/>
      <c r="C69" s="180"/>
      <c r="D69" s="180"/>
      <c r="E69" s="180"/>
      <c r="F69" s="180"/>
      <c r="G69" s="180"/>
    </row>
    <row r="70" spans="1:7" ht="15" customHeight="1">
      <c r="A70" s="4" t="s">
        <v>2</v>
      </c>
      <c r="B70" s="5" t="s">
        <v>367</v>
      </c>
      <c r="C70" s="2">
        <v>200</v>
      </c>
      <c r="D70" s="2">
        <v>200</v>
      </c>
      <c r="E70" s="16">
        <v>0</v>
      </c>
      <c r="F70" s="6">
        <v>0</v>
      </c>
      <c r="G70" s="3" t="s">
        <v>1127</v>
      </c>
    </row>
    <row r="71" spans="1:7" ht="15" customHeight="1">
      <c r="A71" s="178" t="s">
        <v>1128</v>
      </c>
      <c r="B71" s="178"/>
      <c r="C71" s="8">
        <v>200</v>
      </c>
      <c r="D71" s="8">
        <v>200</v>
      </c>
      <c r="E71" s="8">
        <v>0</v>
      </c>
      <c r="F71" s="9">
        <v>0</v>
      </c>
      <c r="G71" s="10" t="s">
        <v>2</v>
      </c>
    </row>
    <row r="72" spans="1:7" ht="15" customHeight="1">
      <c r="A72" s="179" t="s">
        <v>1129</v>
      </c>
      <c r="B72" s="179"/>
      <c r="C72" s="179"/>
      <c r="D72" s="179"/>
      <c r="E72" s="179"/>
      <c r="F72" s="179"/>
      <c r="G72" s="179"/>
    </row>
    <row r="73" spans="1:7" ht="15" customHeight="1">
      <c r="A73" s="180" t="s">
        <v>159</v>
      </c>
      <c r="B73" s="180"/>
      <c r="C73" s="180"/>
      <c r="D73" s="180"/>
      <c r="E73" s="180"/>
      <c r="F73" s="180"/>
      <c r="G73" s="180"/>
    </row>
    <row r="74" spans="1:7" ht="15" customHeight="1">
      <c r="A74" s="4" t="s">
        <v>2</v>
      </c>
      <c r="B74" s="5" t="s">
        <v>367</v>
      </c>
      <c r="C74" s="2">
        <v>45</v>
      </c>
      <c r="D74" s="2">
        <v>45</v>
      </c>
      <c r="E74" s="16">
        <v>22.788</v>
      </c>
      <c r="F74" s="6">
        <v>0.5064</v>
      </c>
      <c r="G74" s="3" t="s">
        <v>1130</v>
      </c>
    </row>
    <row r="75" spans="1:7" ht="15" customHeight="1">
      <c r="A75" s="180" t="s">
        <v>101</v>
      </c>
      <c r="B75" s="180"/>
      <c r="C75" s="180"/>
      <c r="D75" s="180"/>
      <c r="E75" s="180"/>
      <c r="F75" s="180"/>
      <c r="G75" s="180"/>
    </row>
    <row r="76" spans="1:7" ht="15" customHeight="1">
      <c r="A76" s="4" t="s">
        <v>2</v>
      </c>
      <c r="B76" s="5" t="s">
        <v>367</v>
      </c>
      <c r="C76" s="2">
        <v>320</v>
      </c>
      <c r="D76" s="2">
        <v>320</v>
      </c>
      <c r="E76" s="16">
        <v>263.1177</v>
      </c>
      <c r="F76" s="6">
        <v>0.82224</v>
      </c>
      <c r="G76" s="3" t="s">
        <v>1131</v>
      </c>
    </row>
    <row r="77" spans="1:7" ht="15" customHeight="1">
      <c r="A77" s="180" t="s">
        <v>1132</v>
      </c>
      <c r="B77" s="180"/>
      <c r="C77" s="180"/>
      <c r="D77" s="180"/>
      <c r="E77" s="180"/>
      <c r="F77" s="180"/>
      <c r="G77" s="180"/>
    </row>
    <row r="78" spans="1:7" ht="35.25" customHeight="1">
      <c r="A78" s="4" t="s">
        <v>2</v>
      </c>
      <c r="B78" s="5" t="s">
        <v>367</v>
      </c>
      <c r="C78" s="2">
        <v>926</v>
      </c>
      <c r="D78" s="2">
        <v>926</v>
      </c>
      <c r="E78" s="16">
        <v>885.9836</v>
      </c>
      <c r="F78" s="6">
        <v>0.95679</v>
      </c>
      <c r="G78" s="3" t="s">
        <v>1133</v>
      </c>
    </row>
    <row r="79" spans="1:7" ht="15" customHeight="1">
      <c r="A79" s="180" t="s">
        <v>396</v>
      </c>
      <c r="B79" s="180"/>
      <c r="C79" s="180"/>
      <c r="D79" s="180"/>
      <c r="E79" s="180"/>
      <c r="F79" s="180"/>
      <c r="G79" s="180"/>
    </row>
    <row r="80" spans="1:7" ht="45" customHeight="1">
      <c r="A80" s="4" t="s">
        <v>2</v>
      </c>
      <c r="B80" s="5" t="s">
        <v>367</v>
      </c>
      <c r="C80" s="2">
        <v>300</v>
      </c>
      <c r="D80" s="2">
        <v>300</v>
      </c>
      <c r="E80" s="16">
        <v>220.895</v>
      </c>
      <c r="F80" s="6">
        <v>0.73632</v>
      </c>
      <c r="G80" s="22" t="s">
        <v>1668</v>
      </c>
    </row>
    <row r="81" spans="1:7" ht="15" customHeight="1">
      <c r="A81" s="180" t="s">
        <v>368</v>
      </c>
      <c r="B81" s="180"/>
      <c r="C81" s="180"/>
      <c r="D81" s="180"/>
      <c r="E81" s="180"/>
      <c r="F81" s="180"/>
      <c r="G81" s="180"/>
    </row>
    <row r="82" spans="1:7" ht="48" customHeight="1">
      <c r="A82" s="4" t="s">
        <v>2</v>
      </c>
      <c r="B82" s="5" t="s">
        <v>367</v>
      </c>
      <c r="C82" s="2">
        <v>900</v>
      </c>
      <c r="D82" s="2">
        <v>880</v>
      </c>
      <c r="E82" s="16">
        <v>804.43948</v>
      </c>
      <c r="F82" s="6">
        <v>0.91414</v>
      </c>
      <c r="G82" s="22" t="s">
        <v>1547</v>
      </c>
    </row>
    <row r="83" spans="1:7" ht="15" customHeight="1">
      <c r="A83" s="178" t="s">
        <v>1134</v>
      </c>
      <c r="B83" s="178"/>
      <c r="C83" s="8">
        <v>2491</v>
      </c>
      <c r="D83" s="8">
        <v>2471</v>
      </c>
      <c r="E83" s="8">
        <v>2197.22378</v>
      </c>
      <c r="F83" s="9">
        <v>0.8892</v>
      </c>
      <c r="G83" s="10" t="s">
        <v>2</v>
      </c>
    </row>
    <row r="84" spans="1:7" ht="15" customHeight="1">
      <c r="A84" s="179" t="s">
        <v>1057</v>
      </c>
      <c r="B84" s="179"/>
      <c r="C84" s="179"/>
      <c r="D84" s="179"/>
      <c r="E84" s="179"/>
      <c r="F84" s="179"/>
      <c r="G84" s="179"/>
    </row>
    <row r="85" spans="1:7" ht="15" customHeight="1">
      <c r="A85" s="180" t="s">
        <v>399</v>
      </c>
      <c r="B85" s="180"/>
      <c r="C85" s="180"/>
      <c r="D85" s="180"/>
      <c r="E85" s="180"/>
      <c r="F85" s="180"/>
      <c r="G85" s="180"/>
    </row>
    <row r="86" spans="1:7" ht="15" customHeight="1">
      <c r="A86" s="4" t="s">
        <v>2</v>
      </c>
      <c r="B86" s="5" t="s">
        <v>367</v>
      </c>
      <c r="C86" s="2">
        <v>500</v>
      </c>
      <c r="D86" s="2">
        <v>387</v>
      </c>
      <c r="E86" s="16">
        <v>374.8273</v>
      </c>
      <c r="F86" s="6">
        <v>0.96855</v>
      </c>
      <c r="G86" s="3" t="s">
        <v>1135</v>
      </c>
    </row>
    <row r="87" spans="1:7" ht="15" customHeight="1">
      <c r="A87" s="178" t="s">
        <v>400</v>
      </c>
      <c r="B87" s="178"/>
      <c r="C87" s="8">
        <v>500</v>
      </c>
      <c r="D87" s="8">
        <v>387</v>
      </c>
      <c r="E87" s="8">
        <v>374.8273</v>
      </c>
      <c r="F87" s="9">
        <v>0.96855</v>
      </c>
      <c r="G87" s="10" t="s">
        <v>2</v>
      </c>
    </row>
    <row r="88" spans="1:7" ht="24.75" customHeight="1">
      <c r="A88" s="178" t="s">
        <v>1136</v>
      </c>
      <c r="B88" s="178"/>
      <c r="C88" s="11">
        <v>47902</v>
      </c>
      <c r="D88" s="11">
        <v>42956.11139</v>
      </c>
      <c r="E88" s="11">
        <v>40804.56073</v>
      </c>
      <c r="F88" s="12">
        <v>0.94991</v>
      </c>
      <c r="G88" s="101" t="s">
        <v>1669</v>
      </c>
    </row>
  </sheetData>
  <sheetProtection/>
  <mergeCells count="46">
    <mergeCell ref="A84:G84"/>
    <mergeCell ref="A85:G85"/>
    <mergeCell ref="A87:B87"/>
    <mergeCell ref="A88:B88"/>
    <mergeCell ref="A73:G73"/>
    <mergeCell ref="A75:G75"/>
    <mergeCell ref="A77:G77"/>
    <mergeCell ref="A79:G79"/>
    <mergeCell ref="A81:G81"/>
    <mergeCell ref="A83:B83"/>
    <mergeCell ref="A64:G64"/>
    <mergeCell ref="A67:B67"/>
    <mergeCell ref="A68:G68"/>
    <mergeCell ref="A69:G69"/>
    <mergeCell ref="A71:B71"/>
    <mergeCell ref="A72:G72"/>
    <mergeCell ref="A56:G56"/>
    <mergeCell ref="A58:B58"/>
    <mergeCell ref="A59:G59"/>
    <mergeCell ref="A60:G60"/>
    <mergeCell ref="A62:B62"/>
    <mergeCell ref="A63:G63"/>
    <mergeCell ref="A43:G43"/>
    <mergeCell ref="A47:G47"/>
    <mergeCell ref="A49:G49"/>
    <mergeCell ref="A51:B51"/>
    <mergeCell ref="A52:G52"/>
    <mergeCell ref="A53:G53"/>
    <mergeCell ref="A28:G28"/>
    <mergeCell ref="A30:G30"/>
    <mergeCell ref="A35:G35"/>
    <mergeCell ref="A39:G39"/>
    <mergeCell ref="A41:B41"/>
    <mergeCell ref="A42:G42"/>
    <mergeCell ref="A14:G14"/>
    <mergeCell ref="A16:G16"/>
    <mergeCell ref="A18:G18"/>
    <mergeCell ref="A20:G20"/>
    <mergeCell ref="A23:G23"/>
    <mergeCell ref="A26:G26"/>
    <mergeCell ref="A2:G2"/>
    <mergeCell ref="A3:G3"/>
    <mergeCell ref="A5:G5"/>
    <mergeCell ref="A7:G7"/>
    <mergeCell ref="A10:G10"/>
    <mergeCell ref="A12:G12"/>
  </mergeCells>
  <printOptions/>
  <pageMargins left="0.6299212598425197" right="0.4330708661417323" top="0.8661417322834646" bottom="0.4724409448818898" header="0.5118110236220472" footer="0.31496062992125984"/>
  <pageSetup firstPageNumber="20" useFirstPageNumber="1" horizontalDpi="300" verticalDpi="300" orientation="landscape" pageOrder="overThenDown" paperSize="9" scale="94" r:id="rId1"/>
  <headerFooter alignWithMargins="0">
    <oddHeader>&amp;L&amp;"Arial,Tučné"v tis. Kč&amp;C&amp;"Arial,Tučné"Velké opravy - rok 2015</oddHeader>
    <oddFooter>&amp;C&amp;P</oddFooter>
  </headerFooter>
  <rowBreaks count="3" manualBreakCount="3">
    <brk id="32" max="255" man="1"/>
    <brk id="54" max="255" man="1"/>
    <brk id="80" max="255" man="1"/>
  </rowBreaks>
</worksheet>
</file>

<file path=xl/worksheets/sheet6.xml><?xml version="1.0" encoding="utf-8"?>
<worksheet xmlns="http://schemas.openxmlformats.org/spreadsheetml/2006/main" xmlns:r="http://schemas.openxmlformats.org/officeDocument/2006/relationships">
  <sheetPr>
    <tabColor rgb="FFFFC000"/>
  </sheetPr>
  <dimension ref="A1:G752"/>
  <sheetViews>
    <sheetView zoomScaleSheetLayoutView="100" zoomScalePageLayoutView="0" workbookViewId="0" topLeftCell="A601">
      <selection activeCell="C754" sqref="C754"/>
    </sheetView>
  </sheetViews>
  <sheetFormatPr defaultColWidth="9.140625" defaultRowHeight="12.75"/>
  <cols>
    <col min="1" max="1" width="4.28125" style="0" customWidth="1"/>
    <col min="2" max="2" width="26.7109375" style="0" customWidth="1"/>
    <col min="3" max="3" width="9.140625" style="0" customWidth="1"/>
    <col min="4" max="4" width="9.00390625" style="0" customWidth="1"/>
    <col min="5" max="5" width="10.28125" style="0" customWidth="1"/>
    <col min="6" max="6" width="7.28125" style="0" customWidth="1"/>
    <col min="7" max="7" width="33.28125" style="0" customWidth="1"/>
  </cols>
  <sheetData>
    <row r="1" spans="1:7" ht="35.25" customHeight="1" thickBot="1">
      <c r="A1" s="32" t="s">
        <v>1534</v>
      </c>
      <c r="B1" s="14" t="s">
        <v>11</v>
      </c>
      <c r="C1" s="21" t="s">
        <v>1529</v>
      </c>
      <c r="D1" s="21" t="s">
        <v>1530</v>
      </c>
      <c r="E1" s="14" t="s">
        <v>0</v>
      </c>
      <c r="F1" s="14" t="s">
        <v>12</v>
      </c>
      <c r="G1" s="15" t="s">
        <v>1</v>
      </c>
    </row>
    <row r="2" spans="1:7" ht="15" customHeight="1">
      <c r="A2" s="179" t="s">
        <v>436</v>
      </c>
      <c r="B2" s="179"/>
      <c r="C2" s="179"/>
      <c r="D2" s="179"/>
      <c r="E2" s="179"/>
      <c r="F2" s="179"/>
      <c r="G2" s="179"/>
    </row>
    <row r="3" spans="1:7" ht="15" customHeight="1">
      <c r="A3" s="180" t="s">
        <v>57</v>
      </c>
      <c r="B3" s="180"/>
      <c r="C3" s="180"/>
      <c r="D3" s="180"/>
      <c r="E3" s="180"/>
      <c r="F3" s="180"/>
      <c r="G3" s="180"/>
    </row>
    <row r="4" spans="1:7" ht="21.75" customHeight="1">
      <c r="A4" s="4" t="s">
        <v>2</v>
      </c>
      <c r="B4" s="5" t="s">
        <v>345</v>
      </c>
      <c r="C4" s="2">
        <v>3330</v>
      </c>
      <c r="D4" s="2">
        <v>0</v>
      </c>
      <c r="E4" s="16">
        <v>0</v>
      </c>
      <c r="F4" s="6">
        <v>0</v>
      </c>
      <c r="G4" s="3" t="s">
        <v>437</v>
      </c>
    </row>
    <row r="5" spans="1:7" ht="21" customHeight="1">
      <c r="A5" s="178" t="s">
        <v>357</v>
      </c>
      <c r="B5" s="178"/>
      <c r="C5" s="8">
        <v>3330</v>
      </c>
      <c r="D5" s="8">
        <v>0</v>
      </c>
      <c r="E5" s="8">
        <v>0</v>
      </c>
      <c r="F5" s="9">
        <v>0</v>
      </c>
      <c r="G5" s="10" t="s">
        <v>2</v>
      </c>
    </row>
    <row r="6" spans="1:7" ht="16.5" customHeight="1">
      <c r="A6" s="179" t="s">
        <v>439</v>
      </c>
      <c r="B6" s="179"/>
      <c r="C6" s="179"/>
      <c r="D6" s="179"/>
      <c r="E6" s="179"/>
      <c r="F6" s="179"/>
      <c r="G6" s="179"/>
    </row>
    <row r="7" spans="1:7" ht="21" customHeight="1">
      <c r="A7" s="180" t="s">
        <v>374</v>
      </c>
      <c r="B7" s="180"/>
      <c r="C7" s="180"/>
      <c r="D7" s="180"/>
      <c r="E7" s="180"/>
      <c r="F7" s="180"/>
      <c r="G7" s="180"/>
    </row>
    <row r="8" spans="1:7" ht="32.25" customHeight="1">
      <c r="A8" s="4" t="s">
        <v>2</v>
      </c>
      <c r="B8" s="5" t="s">
        <v>440</v>
      </c>
      <c r="C8" s="2">
        <v>75</v>
      </c>
      <c r="D8" s="2">
        <v>240</v>
      </c>
      <c r="E8" s="16">
        <v>240</v>
      </c>
      <c r="F8" s="6">
        <v>1</v>
      </c>
      <c r="G8" s="3" t="s">
        <v>1714</v>
      </c>
    </row>
    <row r="9" spans="1:7" ht="37.5" customHeight="1">
      <c r="A9" s="4" t="s">
        <v>2</v>
      </c>
      <c r="B9" s="5" t="s">
        <v>397</v>
      </c>
      <c r="C9" s="2">
        <v>25</v>
      </c>
      <c r="D9" s="2">
        <v>40</v>
      </c>
      <c r="E9" s="16">
        <v>40</v>
      </c>
      <c r="F9" s="6">
        <v>1</v>
      </c>
      <c r="G9" s="3" t="s">
        <v>1714</v>
      </c>
    </row>
    <row r="10" spans="1:7" ht="33.75" customHeight="1">
      <c r="A10" s="4" t="s">
        <v>2</v>
      </c>
      <c r="B10" s="5" t="s">
        <v>438</v>
      </c>
      <c r="C10" s="2">
        <v>475</v>
      </c>
      <c r="D10" s="2">
        <v>420</v>
      </c>
      <c r="E10" s="16">
        <v>420</v>
      </c>
      <c r="F10" s="6">
        <v>1</v>
      </c>
      <c r="G10" s="3" t="s">
        <v>1714</v>
      </c>
    </row>
    <row r="11" spans="1:7" ht="34.5" customHeight="1">
      <c r="A11" s="4" t="s">
        <v>2</v>
      </c>
      <c r="B11" s="5" t="s">
        <v>441</v>
      </c>
      <c r="C11" s="2">
        <v>125</v>
      </c>
      <c r="D11" s="2">
        <v>0</v>
      </c>
      <c r="E11" s="16">
        <v>0</v>
      </c>
      <c r="F11" s="6">
        <v>0</v>
      </c>
      <c r="G11" s="3" t="s">
        <v>1714</v>
      </c>
    </row>
    <row r="12" spans="1:7" ht="15" customHeight="1">
      <c r="A12" s="178" t="s">
        <v>371</v>
      </c>
      <c r="B12" s="178"/>
      <c r="C12" s="8">
        <v>700</v>
      </c>
      <c r="D12" s="8">
        <v>700</v>
      </c>
      <c r="E12" s="8">
        <v>700</v>
      </c>
      <c r="F12" s="9">
        <v>1</v>
      </c>
      <c r="G12" s="10" t="s">
        <v>2</v>
      </c>
    </row>
    <row r="13" spans="1:7" ht="15" customHeight="1">
      <c r="A13" s="179" t="s">
        <v>442</v>
      </c>
      <c r="B13" s="179"/>
      <c r="C13" s="179"/>
      <c r="D13" s="179"/>
      <c r="E13" s="179"/>
      <c r="F13" s="179"/>
      <c r="G13" s="179"/>
    </row>
    <row r="14" spans="1:7" ht="15" customHeight="1">
      <c r="A14" s="180" t="s">
        <v>374</v>
      </c>
      <c r="B14" s="180"/>
      <c r="C14" s="180"/>
      <c r="D14" s="180"/>
      <c r="E14" s="180"/>
      <c r="F14" s="180"/>
      <c r="G14" s="180"/>
    </row>
    <row r="15" spans="1:7" ht="34.5" customHeight="1">
      <c r="A15" s="4" t="s">
        <v>2</v>
      </c>
      <c r="B15" s="5" t="s">
        <v>440</v>
      </c>
      <c r="C15" s="2">
        <v>0</v>
      </c>
      <c r="D15" s="2">
        <v>630</v>
      </c>
      <c r="E15" s="16">
        <v>630</v>
      </c>
      <c r="F15" s="6">
        <v>1</v>
      </c>
      <c r="G15" s="3" t="s">
        <v>443</v>
      </c>
    </row>
    <row r="16" spans="1:7" ht="36.75" customHeight="1">
      <c r="A16" s="4" t="s">
        <v>2</v>
      </c>
      <c r="B16" s="5" t="s">
        <v>397</v>
      </c>
      <c r="C16" s="2">
        <v>0</v>
      </c>
      <c r="D16" s="2">
        <v>60</v>
      </c>
      <c r="E16" s="16">
        <v>60</v>
      </c>
      <c r="F16" s="6">
        <v>1</v>
      </c>
      <c r="G16" s="3" t="s">
        <v>224</v>
      </c>
    </row>
    <row r="17" spans="1:7" ht="30" customHeight="1">
      <c r="A17" s="4" t="s">
        <v>2</v>
      </c>
      <c r="B17" s="5" t="s">
        <v>438</v>
      </c>
      <c r="C17" s="2">
        <v>0</v>
      </c>
      <c r="D17" s="2">
        <v>560</v>
      </c>
      <c r="E17" s="16">
        <v>560</v>
      </c>
      <c r="F17" s="6">
        <v>1</v>
      </c>
      <c r="G17" s="3" t="s">
        <v>224</v>
      </c>
    </row>
    <row r="18" spans="1:7" ht="15" customHeight="1">
      <c r="A18" s="178" t="s">
        <v>444</v>
      </c>
      <c r="B18" s="178"/>
      <c r="C18" s="8">
        <v>0</v>
      </c>
      <c r="D18" s="8">
        <v>1250</v>
      </c>
      <c r="E18" s="8">
        <v>1250</v>
      </c>
      <c r="F18" s="9">
        <v>1</v>
      </c>
      <c r="G18" s="10" t="s">
        <v>2</v>
      </c>
    </row>
    <row r="19" spans="1:7" ht="15" customHeight="1">
      <c r="A19" s="179" t="s">
        <v>445</v>
      </c>
      <c r="B19" s="179"/>
      <c r="C19" s="179"/>
      <c r="D19" s="179"/>
      <c r="E19" s="179"/>
      <c r="F19" s="179"/>
      <c r="G19" s="179"/>
    </row>
    <row r="20" spans="1:7" ht="15" customHeight="1">
      <c r="A20" s="180" t="s">
        <v>446</v>
      </c>
      <c r="B20" s="180"/>
      <c r="C20" s="180"/>
      <c r="D20" s="180"/>
      <c r="E20" s="180"/>
      <c r="F20" s="180"/>
      <c r="G20" s="180"/>
    </row>
    <row r="21" spans="1:7" ht="22.5" customHeight="1">
      <c r="A21" s="4" t="s">
        <v>2</v>
      </c>
      <c r="B21" s="23" t="s">
        <v>1536</v>
      </c>
      <c r="C21" s="2">
        <v>550</v>
      </c>
      <c r="D21" s="2">
        <v>550</v>
      </c>
      <c r="E21" s="16">
        <v>550</v>
      </c>
      <c r="F21" s="6">
        <v>1</v>
      </c>
      <c r="G21" s="3" t="s">
        <v>447</v>
      </c>
    </row>
    <row r="22" spans="1:7" ht="15" customHeight="1">
      <c r="A22" s="192" t="s">
        <v>448</v>
      </c>
      <c r="B22" s="192"/>
      <c r="C22" s="2">
        <v>550</v>
      </c>
      <c r="D22" s="2">
        <v>550</v>
      </c>
      <c r="E22" s="16">
        <v>550</v>
      </c>
      <c r="F22" s="6">
        <v>1</v>
      </c>
      <c r="G22" s="7" t="s">
        <v>2</v>
      </c>
    </row>
    <row r="23" spans="1:7" ht="15" customHeight="1">
      <c r="A23" s="180" t="s">
        <v>65</v>
      </c>
      <c r="B23" s="180"/>
      <c r="C23" s="180"/>
      <c r="D23" s="180"/>
      <c r="E23" s="180"/>
      <c r="F23" s="180"/>
      <c r="G23" s="180"/>
    </row>
    <row r="24" spans="1:7" ht="24.75" customHeight="1">
      <c r="A24" s="4" t="s">
        <v>2</v>
      </c>
      <c r="B24" s="5" t="s">
        <v>449</v>
      </c>
      <c r="C24" s="2">
        <v>2625</v>
      </c>
      <c r="D24" s="2">
        <v>40</v>
      </c>
      <c r="E24" s="16">
        <v>0</v>
      </c>
      <c r="F24" s="6">
        <v>0</v>
      </c>
      <c r="G24" s="3" t="s">
        <v>1715</v>
      </c>
    </row>
    <row r="25" spans="1:7" ht="23.25" customHeight="1">
      <c r="A25" s="4" t="s">
        <v>2</v>
      </c>
      <c r="B25" s="23" t="s">
        <v>1535</v>
      </c>
      <c r="C25" s="2">
        <v>160</v>
      </c>
      <c r="D25" s="2">
        <v>220</v>
      </c>
      <c r="E25" s="16">
        <v>220</v>
      </c>
      <c r="F25" s="6">
        <v>1</v>
      </c>
      <c r="G25" s="3" t="s">
        <v>450</v>
      </c>
    </row>
    <row r="26" spans="1:7" ht="22.5" customHeight="1">
      <c r="A26" s="4" t="s">
        <v>2</v>
      </c>
      <c r="B26" s="23" t="s">
        <v>1535</v>
      </c>
      <c r="C26" s="2">
        <v>225</v>
      </c>
      <c r="D26" s="2">
        <v>225</v>
      </c>
      <c r="E26" s="16">
        <v>225</v>
      </c>
      <c r="F26" s="6">
        <v>1</v>
      </c>
      <c r="G26" s="3" t="s">
        <v>451</v>
      </c>
    </row>
    <row r="27" spans="1:7" ht="21" customHeight="1">
      <c r="A27" s="4" t="s">
        <v>2</v>
      </c>
      <c r="B27" s="23" t="s">
        <v>1535</v>
      </c>
      <c r="C27" s="2">
        <v>162</v>
      </c>
      <c r="D27" s="2">
        <v>162</v>
      </c>
      <c r="E27" s="16">
        <v>162</v>
      </c>
      <c r="F27" s="6">
        <v>1</v>
      </c>
      <c r="G27" s="3" t="s">
        <v>452</v>
      </c>
    </row>
    <row r="28" spans="1:7" ht="23.25" customHeight="1">
      <c r="A28" s="4" t="s">
        <v>2</v>
      </c>
      <c r="B28" s="23" t="s">
        <v>1536</v>
      </c>
      <c r="C28" s="2">
        <v>0</v>
      </c>
      <c r="D28" s="2">
        <v>50</v>
      </c>
      <c r="E28" s="16">
        <v>50</v>
      </c>
      <c r="F28" s="6">
        <v>1</v>
      </c>
      <c r="G28" s="3" t="s">
        <v>453</v>
      </c>
    </row>
    <row r="29" spans="1:7" ht="36" customHeight="1">
      <c r="A29" s="4" t="s">
        <v>2</v>
      </c>
      <c r="B29" s="23" t="s">
        <v>1536</v>
      </c>
      <c r="C29" s="2">
        <v>100</v>
      </c>
      <c r="D29" s="2">
        <v>100</v>
      </c>
      <c r="E29" s="16">
        <v>100</v>
      </c>
      <c r="F29" s="6">
        <v>1</v>
      </c>
      <c r="G29" s="3" t="s">
        <v>454</v>
      </c>
    </row>
    <row r="30" spans="1:7" ht="15" customHeight="1">
      <c r="A30" s="4" t="s">
        <v>2</v>
      </c>
      <c r="B30" s="5" t="s">
        <v>455</v>
      </c>
      <c r="C30" s="2">
        <v>450</v>
      </c>
      <c r="D30" s="2">
        <v>450</v>
      </c>
      <c r="E30" s="16">
        <v>450</v>
      </c>
      <c r="F30" s="6">
        <v>1</v>
      </c>
      <c r="G30" s="3" t="s">
        <v>456</v>
      </c>
    </row>
    <row r="31" spans="1:7" ht="15" customHeight="1">
      <c r="A31" s="4" t="s">
        <v>2</v>
      </c>
      <c r="B31" s="5" t="s">
        <v>455</v>
      </c>
      <c r="C31" s="2">
        <v>23</v>
      </c>
      <c r="D31" s="2">
        <v>23</v>
      </c>
      <c r="E31" s="16">
        <v>23</v>
      </c>
      <c r="F31" s="6">
        <v>1</v>
      </c>
      <c r="G31" s="3" t="s">
        <v>457</v>
      </c>
    </row>
    <row r="32" spans="1:7" ht="15" customHeight="1">
      <c r="A32" s="4" t="s">
        <v>2</v>
      </c>
      <c r="B32" s="5" t="s">
        <v>455</v>
      </c>
      <c r="C32" s="2">
        <v>900</v>
      </c>
      <c r="D32" s="2">
        <v>900</v>
      </c>
      <c r="E32" s="16">
        <v>900</v>
      </c>
      <c r="F32" s="6">
        <v>1</v>
      </c>
      <c r="G32" s="3" t="s">
        <v>458</v>
      </c>
    </row>
    <row r="33" spans="1:7" ht="23.25" customHeight="1">
      <c r="A33" s="4" t="s">
        <v>2</v>
      </c>
      <c r="B33" s="5" t="s">
        <v>455</v>
      </c>
      <c r="C33" s="2">
        <v>270</v>
      </c>
      <c r="D33" s="2">
        <v>270</v>
      </c>
      <c r="E33" s="16">
        <v>270</v>
      </c>
      <c r="F33" s="6">
        <v>1</v>
      </c>
      <c r="G33" s="3" t="s">
        <v>459</v>
      </c>
    </row>
    <row r="34" spans="1:7" ht="15" customHeight="1">
      <c r="A34" s="4" t="s">
        <v>2</v>
      </c>
      <c r="B34" s="5" t="s">
        <v>455</v>
      </c>
      <c r="C34" s="2">
        <v>0</v>
      </c>
      <c r="D34" s="2">
        <v>230</v>
      </c>
      <c r="E34" s="16">
        <v>230</v>
      </c>
      <c r="F34" s="6">
        <v>1</v>
      </c>
      <c r="G34" s="3" t="s">
        <v>460</v>
      </c>
    </row>
    <row r="35" spans="1:7" ht="33" customHeight="1">
      <c r="A35" s="4" t="s">
        <v>2</v>
      </c>
      <c r="B35" s="5" t="s">
        <v>403</v>
      </c>
      <c r="C35" s="2">
        <v>540</v>
      </c>
      <c r="D35" s="2">
        <v>540</v>
      </c>
      <c r="E35" s="16">
        <v>540</v>
      </c>
      <c r="F35" s="6">
        <v>1</v>
      </c>
      <c r="G35" s="3" t="s">
        <v>461</v>
      </c>
    </row>
    <row r="36" spans="1:7" ht="21.75" customHeight="1">
      <c r="A36" s="4" t="s">
        <v>2</v>
      </c>
      <c r="B36" s="5" t="s">
        <v>462</v>
      </c>
      <c r="C36" s="2">
        <v>750</v>
      </c>
      <c r="D36" s="2">
        <v>750</v>
      </c>
      <c r="E36" s="16">
        <v>750</v>
      </c>
      <c r="F36" s="6">
        <v>1</v>
      </c>
      <c r="G36" s="3" t="s">
        <v>463</v>
      </c>
    </row>
    <row r="37" spans="1:7" ht="24.75" customHeight="1">
      <c r="A37" s="4" t="s">
        <v>2</v>
      </c>
      <c r="B37" s="5" t="s">
        <v>438</v>
      </c>
      <c r="C37" s="2">
        <v>0</v>
      </c>
      <c r="D37" s="2">
        <v>30</v>
      </c>
      <c r="E37" s="16">
        <v>30</v>
      </c>
      <c r="F37" s="6">
        <v>1</v>
      </c>
      <c r="G37" s="3" t="s">
        <v>464</v>
      </c>
    </row>
    <row r="38" spans="1:7" ht="21.75" customHeight="1">
      <c r="A38" s="4" t="s">
        <v>2</v>
      </c>
      <c r="B38" s="5" t="s">
        <v>449</v>
      </c>
      <c r="C38" s="2">
        <v>0</v>
      </c>
      <c r="D38" s="2">
        <v>20</v>
      </c>
      <c r="E38" s="16">
        <v>20</v>
      </c>
      <c r="F38" s="6">
        <v>1</v>
      </c>
      <c r="G38" s="3" t="s">
        <v>465</v>
      </c>
    </row>
    <row r="39" spans="1:7" ht="33.75" customHeight="1">
      <c r="A39" s="4" t="s">
        <v>2</v>
      </c>
      <c r="B39" s="5" t="s">
        <v>455</v>
      </c>
      <c r="C39" s="2">
        <v>1380</v>
      </c>
      <c r="D39" s="2">
        <v>1380</v>
      </c>
      <c r="E39" s="16">
        <v>1380</v>
      </c>
      <c r="F39" s="6">
        <v>1</v>
      </c>
      <c r="G39" s="3" t="s">
        <v>466</v>
      </c>
    </row>
    <row r="40" spans="1:7" ht="15" customHeight="1">
      <c r="A40" s="4" t="s">
        <v>2</v>
      </c>
      <c r="B40" s="5" t="s">
        <v>455</v>
      </c>
      <c r="C40" s="2">
        <v>243</v>
      </c>
      <c r="D40" s="2">
        <v>243</v>
      </c>
      <c r="E40" s="16">
        <v>243</v>
      </c>
      <c r="F40" s="6">
        <v>1</v>
      </c>
      <c r="G40" s="3" t="s">
        <v>467</v>
      </c>
    </row>
    <row r="41" spans="1:7" ht="41.25" customHeight="1">
      <c r="A41" s="4" t="s">
        <v>2</v>
      </c>
      <c r="B41" s="23" t="s">
        <v>1536</v>
      </c>
      <c r="C41" s="2">
        <v>675</v>
      </c>
      <c r="D41" s="2">
        <v>750</v>
      </c>
      <c r="E41" s="16">
        <v>750</v>
      </c>
      <c r="F41" s="6">
        <v>1</v>
      </c>
      <c r="G41" s="3" t="s">
        <v>468</v>
      </c>
    </row>
    <row r="42" spans="1:7" ht="15" customHeight="1">
      <c r="A42" s="4" t="s">
        <v>2</v>
      </c>
      <c r="B42" s="5" t="s">
        <v>455</v>
      </c>
      <c r="C42" s="2">
        <v>0</v>
      </c>
      <c r="D42" s="2">
        <v>50</v>
      </c>
      <c r="E42" s="16">
        <v>50</v>
      </c>
      <c r="F42" s="6">
        <v>1</v>
      </c>
      <c r="G42" s="3" t="s">
        <v>469</v>
      </c>
    </row>
    <row r="43" spans="1:7" ht="27.75" customHeight="1">
      <c r="A43" s="4" t="s">
        <v>2</v>
      </c>
      <c r="B43" s="23" t="s">
        <v>1536</v>
      </c>
      <c r="C43" s="2">
        <v>0</v>
      </c>
      <c r="D43" s="2">
        <v>50</v>
      </c>
      <c r="E43" s="16">
        <v>50</v>
      </c>
      <c r="F43" s="6">
        <v>1</v>
      </c>
      <c r="G43" s="3" t="s">
        <v>470</v>
      </c>
    </row>
    <row r="44" spans="1:7" ht="15" customHeight="1">
      <c r="A44" s="4" t="s">
        <v>2</v>
      </c>
      <c r="B44" s="5" t="s">
        <v>455</v>
      </c>
      <c r="C44" s="2">
        <v>0</v>
      </c>
      <c r="D44" s="2">
        <v>20</v>
      </c>
      <c r="E44" s="16">
        <v>20</v>
      </c>
      <c r="F44" s="6">
        <v>1</v>
      </c>
      <c r="G44" s="3" t="s">
        <v>471</v>
      </c>
    </row>
    <row r="45" spans="1:7" ht="15" customHeight="1">
      <c r="A45" s="4" t="s">
        <v>2</v>
      </c>
      <c r="B45" s="5" t="s">
        <v>455</v>
      </c>
      <c r="C45" s="2">
        <v>0</v>
      </c>
      <c r="D45" s="2">
        <v>40</v>
      </c>
      <c r="E45" s="16">
        <v>40</v>
      </c>
      <c r="F45" s="6">
        <v>1</v>
      </c>
      <c r="G45" s="3" t="s">
        <v>472</v>
      </c>
    </row>
    <row r="46" spans="1:7" ht="15" customHeight="1">
      <c r="A46" s="4" t="s">
        <v>2</v>
      </c>
      <c r="B46" s="5" t="s">
        <v>455</v>
      </c>
      <c r="C46" s="2">
        <v>0</v>
      </c>
      <c r="D46" s="2">
        <v>10</v>
      </c>
      <c r="E46" s="16">
        <v>10</v>
      </c>
      <c r="F46" s="6">
        <v>1</v>
      </c>
      <c r="G46" s="3" t="s">
        <v>473</v>
      </c>
    </row>
    <row r="47" spans="1:7" ht="24" customHeight="1">
      <c r="A47" s="4" t="s">
        <v>2</v>
      </c>
      <c r="B47" s="23" t="s">
        <v>1535</v>
      </c>
      <c r="C47" s="2">
        <v>0</v>
      </c>
      <c r="D47" s="2">
        <v>30</v>
      </c>
      <c r="E47" s="16">
        <v>30</v>
      </c>
      <c r="F47" s="6">
        <v>1</v>
      </c>
      <c r="G47" s="3" t="s">
        <v>474</v>
      </c>
    </row>
    <row r="48" spans="1:7" ht="15" customHeight="1">
      <c r="A48" s="4" t="s">
        <v>2</v>
      </c>
      <c r="B48" s="5" t="s">
        <v>455</v>
      </c>
      <c r="C48" s="2">
        <v>0</v>
      </c>
      <c r="D48" s="2">
        <v>30</v>
      </c>
      <c r="E48" s="16">
        <v>30</v>
      </c>
      <c r="F48" s="6">
        <v>1</v>
      </c>
      <c r="G48" s="3" t="s">
        <v>475</v>
      </c>
    </row>
    <row r="49" spans="1:7" ht="22.5" customHeight="1">
      <c r="A49" s="4" t="s">
        <v>2</v>
      </c>
      <c r="B49" s="5" t="s">
        <v>455</v>
      </c>
      <c r="C49" s="2">
        <v>0</v>
      </c>
      <c r="D49" s="2">
        <v>50</v>
      </c>
      <c r="E49" s="16">
        <v>50</v>
      </c>
      <c r="F49" s="6">
        <v>1</v>
      </c>
      <c r="G49" s="3" t="s">
        <v>476</v>
      </c>
    </row>
    <row r="50" spans="1:7" ht="15" customHeight="1">
      <c r="A50" s="4" t="s">
        <v>2</v>
      </c>
      <c r="B50" s="5" t="s">
        <v>455</v>
      </c>
      <c r="C50" s="2">
        <v>0</v>
      </c>
      <c r="D50" s="2">
        <v>50</v>
      </c>
      <c r="E50" s="16">
        <v>50</v>
      </c>
      <c r="F50" s="6">
        <v>1</v>
      </c>
      <c r="G50" s="3" t="s">
        <v>477</v>
      </c>
    </row>
    <row r="51" spans="1:7" ht="15" customHeight="1">
      <c r="A51" s="4" t="s">
        <v>2</v>
      </c>
      <c r="B51" s="5" t="s">
        <v>455</v>
      </c>
      <c r="C51" s="2">
        <v>0</v>
      </c>
      <c r="D51" s="2">
        <v>50</v>
      </c>
      <c r="E51" s="16">
        <v>50</v>
      </c>
      <c r="F51" s="6">
        <v>1</v>
      </c>
      <c r="G51" s="3" t="s">
        <v>478</v>
      </c>
    </row>
    <row r="52" spans="1:7" ht="15" customHeight="1">
      <c r="A52" s="4" t="s">
        <v>2</v>
      </c>
      <c r="B52" s="5" t="s">
        <v>455</v>
      </c>
      <c r="C52" s="2">
        <v>0</v>
      </c>
      <c r="D52" s="2">
        <v>20</v>
      </c>
      <c r="E52" s="16">
        <v>20</v>
      </c>
      <c r="F52" s="6">
        <v>1</v>
      </c>
      <c r="G52" s="3" t="s">
        <v>479</v>
      </c>
    </row>
    <row r="53" spans="1:7" ht="24.75" customHeight="1">
      <c r="A53" s="4" t="s">
        <v>2</v>
      </c>
      <c r="B53" s="23" t="s">
        <v>1535</v>
      </c>
      <c r="C53" s="2">
        <v>0</v>
      </c>
      <c r="D53" s="2">
        <v>35</v>
      </c>
      <c r="E53" s="16">
        <v>35</v>
      </c>
      <c r="F53" s="6">
        <v>1</v>
      </c>
      <c r="G53" s="3" t="s">
        <v>480</v>
      </c>
    </row>
    <row r="54" spans="1:7" ht="25.5" customHeight="1">
      <c r="A54" s="4" t="s">
        <v>2</v>
      </c>
      <c r="B54" s="23" t="s">
        <v>1535</v>
      </c>
      <c r="C54" s="2">
        <v>0</v>
      </c>
      <c r="D54" s="2">
        <v>20</v>
      </c>
      <c r="E54" s="16">
        <v>20</v>
      </c>
      <c r="F54" s="6">
        <v>1</v>
      </c>
      <c r="G54" s="3" t="s">
        <v>481</v>
      </c>
    </row>
    <row r="55" spans="1:7" ht="15" customHeight="1">
      <c r="A55" s="4" t="s">
        <v>2</v>
      </c>
      <c r="B55" s="5" t="s">
        <v>455</v>
      </c>
      <c r="C55" s="2">
        <v>0</v>
      </c>
      <c r="D55" s="2">
        <v>15</v>
      </c>
      <c r="E55" s="16">
        <v>15</v>
      </c>
      <c r="F55" s="6">
        <v>1</v>
      </c>
      <c r="G55" s="3" t="s">
        <v>482</v>
      </c>
    </row>
    <row r="56" spans="1:7" ht="15" customHeight="1">
      <c r="A56" s="4" t="s">
        <v>2</v>
      </c>
      <c r="B56" s="5" t="s">
        <v>455</v>
      </c>
      <c r="C56" s="2">
        <v>0</v>
      </c>
      <c r="D56" s="2">
        <v>10</v>
      </c>
      <c r="E56" s="16">
        <v>10</v>
      </c>
      <c r="F56" s="6">
        <v>1</v>
      </c>
      <c r="G56" s="3" t="s">
        <v>483</v>
      </c>
    </row>
    <row r="57" spans="1:7" ht="15" customHeight="1">
      <c r="A57" s="4" t="s">
        <v>2</v>
      </c>
      <c r="B57" s="5" t="s">
        <v>455</v>
      </c>
      <c r="C57" s="2">
        <v>0</v>
      </c>
      <c r="D57" s="2">
        <v>20</v>
      </c>
      <c r="E57" s="16">
        <v>20</v>
      </c>
      <c r="F57" s="6">
        <v>1</v>
      </c>
      <c r="G57" s="3" t="s">
        <v>484</v>
      </c>
    </row>
    <row r="58" spans="1:7" ht="15" customHeight="1">
      <c r="A58" s="4" t="s">
        <v>2</v>
      </c>
      <c r="B58" s="5" t="s">
        <v>455</v>
      </c>
      <c r="C58" s="2">
        <v>0</v>
      </c>
      <c r="D58" s="2">
        <v>40</v>
      </c>
      <c r="E58" s="16">
        <v>40</v>
      </c>
      <c r="F58" s="6">
        <v>1</v>
      </c>
      <c r="G58" s="3" t="s">
        <v>485</v>
      </c>
    </row>
    <row r="59" spans="1:7" ht="15" customHeight="1">
      <c r="A59" s="4" t="s">
        <v>2</v>
      </c>
      <c r="B59" s="5" t="s">
        <v>455</v>
      </c>
      <c r="C59" s="2">
        <v>0</v>
      </c>
      <c r="D59" s="2">
        <v>20</v>
      </c>
      <c r="E59" s="16">
        <v>20</v>
      </c>
      <c r="F59" s="6">
        <v>1</v>
      </c>
      <c r="G59" s="3" t="s">
        <v>486</v>
      </c>
    </row>
    <row r="60" spans="1:7" ht="25.5" customHeight="1">
      <c r="A60" s="4" t="s">
        <v>2</v>
      </c>
      <c r="B60" s="23" t="s">
        <v>1535</v>
      </c>
      <c r="C60" s="2">
        <v>0</v>
      </c>
      <c r="D60" s="2">
        <v>60</v>
      </c>
      <c r="E60" s="16">
        <v>60</v>
      </c>
      <c r="F60" s="6">
        <v>1</v>
      </c>
      <c r="G60" s="3" t="s">
        <v>487</v>
      </c>
    </row>
    <row r="61" spans="1:7" ht="15" customHeight="1">
      <c r="A61" s="4" t="s">
        <v>2</v>
      </c>
      <c r="B61" s="5" t="s">
        <v>455</v>
      </c>
      <c r="C61" s="2">
        <v>0</v>
      </c>
      <c r="D61" s="2">
        <v>10</v>
      </c>
      <c r="E61" s="16">
        <v>10</v>
      </c>
      <c r="F61" s="6">
        <v>1</v>
      </c>
      <c r="G61" s="3" t="s">
        <v>488</v>
      </c>
    </row>
    <row r="62" spans="1:7" ht="15" customHeight="1">
      <c r="A62" s="4" t="s">
        <v>2</v>
      </c>
      <c r="B62" s="5" t="s">
        <v>455</v>
      </c>
      <c r="C62" s="2">
        <v>0</v>
      </c>
      <c r="D62" s="2">
        <v>15</v>
      </c>
      <c r="E62" s="16">
        <v>15</v>
      </c>
      <c r="F62" s="6">
        <v>1</v>
      </c>
      <c r="G62" s="3" t="s">
        <v>489</v>
      </c>
    </row>
    <row r="63" spans="1:7" ht="15" customHeight="1">
      <c r="A63" s="4" t="s">
        <v>2</v>
      </c>
      <c r="B63" s="5" t="s">
        <v>455</v>
      </c>
      <c r="C63" s="2">
        <v>0</v>
      </c>
      <c r="D63" s="2">
        <v>10</v>
      </c>
      <c r="E63" s="16">
        <v>10</v>
      </c>
      <c r="F63" s="6">
        <v>1</v>
      </c>
      <c r="G63" s="3" t="s">
        <v>490</v>
      </c>
    </row>
    <row r="64" spans="1:7" ht="15" customHeight="1">
      <c r="A64" s="4" t="s">
        <v>2</v>
      </c>
      <c r="B64" s="5" t="s">
        <v>455</v>
      </c>
      <c r="C64" s="2">
        <v>0</v>
      </c>
      <c r="D64" s="2">
        <v>15</v>
      </c>
      <c r="E64" s="16">
        <v>15</v>
      </c>
      <c r="F64" s="6">
        <v>1</v>
      </c>
      <c r="G64" s="3" t="s">
        <v>491</v>
      </c>
    </row>
    <row r="65" spans="1:7" ht="23.25" customHeight="1">
      <c r="A65" s="4" t="s">
        <v>2</v>
      </c>
      <c r="B65" s="23" t="s">
        <v>1536</v>
      </c>
      <c r="C65" s="2">
        <v>0</v>
      </c>
      <c r="D65" s="2">
        <v>20</v>
      </c>
      <c r="E65" s="16">
        <v>20</v>
      </c>
      <c r="F65" s="6">
        <v>1</v>
      </c>
      <c r="G65" s="3" t="s">
        <v>492</v>
      </c>
    </row>
    <row r="66" spans="1:7" ht="25.5" customHeight="1">
      <c r="A66" s="4" t="s">
        <v>2</v>
      </c>
      <c r="B66" s="23" t="s">
        <v>1535</v>
      </c>
      <c r="C66" s="2">
        <v>0</v>
      </c>
      <c r="D66" s="2">
        <v>50</v>
      </c>
      <c r="E66" s="16">
        <v>50</v>
      </c>
      <c r="F66" s="6">
        <v>1</v>
      </c>
      <c r="G66" s="3" t="s">
        <v>493</v>
      </c>
    </row>
    <row r="67" spans="1:7" ht="15" customHeight="1">
      <c r="A67" s="4" t="s">
        <v>2</v>
      </c>
      <c r="B67" s="5" t="s">
        <v>455</v>
      </c>
      <c r="C67" s="2">
        <v>0</v>
      </c>
      <c r="D67" s="2">
        <v>50</v>
      </c>
      <c r="E67" s="16">
        <v>50</v>
      </c>
      <c r="F67" s="6">
        <v>1</v>
      </c>
      <c r="G67" s="3" t="s">
        <v>494</v>
      </c>
    </row>
    <row r="68" spans="1:7" ht="23.25" customHeight="1">
      <c r="A68" s="4" t="s">
        <v>2</v>
      </c>
      <c r="B68" s="23" t="s">
        <v>1535</v>
      </c>
      <c r="C68" s="2">
        <v>0</v>
      </c>
      <c r="D68" s="2">
        <v>60</v>
      </c>
      <c r="E68" s="16">
        <v>60</v>
      </c>
      <c r="F68" s="6">
        <v>1</v>
      </c>
      <c r="G68" s="3" t="s">
        <v>495</v>
      </c>
    </row>
    <row r="69" spans="1:7" ht="26.25" customHeight="1">
      <c r="A69" s="4" t="s">
        <v>2</v>
      </c>
      <c r="B69" s="23" t="s">
        <v>1535</v>
      </c>
      <c r="C69" s="2">
        <v>0</v>
      </c>
      <c r="D69" s="2">
        <v>80</v>
      </c>
      <c r="E69" s="16">
        <v>80</v>
      </c>
      <c r="F69" s="6">
        <v>1</v>
      </c>
      <c r="G69" s="3" t="s">
        <v>496</v>
      </c>
    </row>
    <row r="70" spans="1:7" ht="15" customHeight="1">
      <c r="A70" s="4" t="s">
        <v>2</v>
      </c>
      <c r="B70" s="5" t="s">
        <v>455</v>
      </c>
      <c r="C70" s="2">
        <v>0</v>
      </c>
      <c r="D70" s="2">
        <v>130</v>
      </c>
      <c r="E70" s="16">
        <v>130</v>
      </c>
      <c r="F70" s="6">
        <v>1</v>
      </c>
      <c r="G70" s="3" t="s">
        <v>497</v>
      </c>
    </row>
    <row r="71" spans="1:7" ht="15" customHeight="1">
      <c r="A71" s="4" t="s">
        <v>2</v>
      </c>
      <c r="B71" s="5" t="s">
        <v>455</v>
      </c>
      <c r="C71" s="2">
        <v>0</v>
      </c>
      <c r="D71" s="2">
        <v>30</v>
      </c>
      <c r="E71" s="16">
        <v>30</v>
      </c>
      <c r="F71" s="6">
        <v>1</v>
      </c>
      <c r="G71" s="3" t="s">
        <v>498</v>
      </c>
    </row>
    <row r="72" spans="1:7" ht="23.25" customHeight="1">
      <c r="A72" s="4" t="s">
        <v>2</v>
      </c>
      <c r="B72" s="23" t="s">
        <v>1535</v>
      </c>
      <c r="C72" s="2">
        <v>0</v>
      </c>
      <c r="D72" s="2">
        <v>80</v>
      </c>
      <c r="E72" s="16">
        <v>80</v>
      </c>
      <c r="F72" s="6">
        <v>1</v>
      </c>
      <c r="G72" s="3" t="s">
        <v>499</v>
      </c>
    </row>
    <row r="73" spans="1:7" ht="15" customHeight="1">
      <c r="A73" s="4" t="s">
        <v>2</v>
      </c>
      <c r="B73" s="5" t="s">
        <v>455</v>
      </c>
      <c r="C73" s="2">
        <v>0</v>
      </c>
      <c r="D73" s="2">
        <v>40</v>
      </c>
      <c r="E73" s="16">
        <v>40</v>
      </c>
      <c r="F73" s="6">
        <v>1</v>
      </c>
      <c r="G73" s="3" t="s">
        <v>500</v>
      </c>
    </row>
    <row r="74" spans="1:7" ht="15" customHeight="1">
      <c r="A74" s="4" t="s">
        <v>2</v>
      </c>
      <c r="B74" s="5" t="s">
        <v>1537</v>
      </c>
      <c r="C74" s="2">
        <v>0</v>
      </c>
      <c r="D74" s="2">
        <v>40</v>
      </c>
      <c r="E74" s="16">
        <v>40</v>
      </c>
      <c r="F74" s="6">
        <v>1</v>
      </c>
      <c r="G74" s="3" t="s">
        <v>502</v>
      </c>
    </row>
    <row r="75" spans="1:7" ht="24" customHeight="1">
      <c r="A75" s="4" t="s">
        <v>2</v>
      </c>
      <c r="B75" s="23" t="s">
        <v>1535</v>
      </c>
      <c r="C75" s="2">
        <v>180</v>
      </c>
      <c r="D75" s="2">
        <v>180</v>
      </c>
      <c r="E75" s="16">
        <v>180</v>
      </c>
      <c r="F75" s="6">
        <v>1</v>
      </c>
      <c r="G75" s="3" t="s">
        <v>503</v>
      </c>
    </row>
    <row r="76" spans="1:7" ht="15" customHeight="1">
      <c r="A76" s="4" t="s">
        <v>2</v>
      </c>
      <c r="B76" s="5" t="s">
        <v>455</v>
      </c>
      <c r="C76" s="2">
        <v>310</v>
      </c>
      <c r="D76" s="2">
        <v>310</v>
      </c>
      <c r="E76" s="16">
        <v>310</v>
      </c>
      <c r="F76" s="6">
        <v>1</v>
      </c>
      <c r="G76" s="3" t="s">
        <v>504</v>
      </c>
    </row>
    <row r="77" spans="1:7" ht="15" customHeight="1">
      <c r="A77" s="4" t="s">
        <v>2</v>
      </c>
      <c r="B77" s="5" t="s">
        <v>455</v>
      </c>
      <c r="C77" s="2">
        <v>0</v>
      </c>
      <c r="D77" s="2">
        <v>10</v>
      </c>
      <c r="E77" s="16">
        <v>10</v>
      </c>
      <c r="F77" s="6">
        <v>1</v>
      </c>
      <c r="G77" s="3" t="s">
        <v>505</v>
      </c>
    </row>
    <row r="78" spans="1:7" ht="23.25" customHeight="1">
      <c r="A78" s="4" t="s">
        <v>2</v>
      </c>
      <c r="B78" s="23" t="s">
        <v>1536</v>
      </c>
      <c r="C78" s="2">
        <v>0</v>
      </c>
      <c r="D78" s="2">
        <v>50</v>
      </c>
      <c r="E78" s="16">
        <v>50</v>
      </c>
      <c r="F78" s="6">
        <v>1</v>
      </c>
      <c r="G78" s="3" t="s">
        <v>506</v>
      </c>
    </row>
    <row r="79" spans="1:7" ht="15" customHeight="1">
      <c r="A79" s="4" t="s">
        <v>2</v>
      </c>
      <c r="B79" s="5" t="s">
        <v>455</v>
      </c>
      <c r="C79" s="2">
        <v>0</v>
      </c>
      <c r="D79" s="2">
        <v>10</v>
      </c>
      <c r="E79" s="16">
        <v>10</v>
      </c>
      <c r="F79" s="6">
        <v>1</v>
      </c>
      <c r="G79" s="3" t="s">
        <v>507</v>
      </c>
    </row>
    <row r="80" spans="1:7" ht="15" customHeight="1">
      <c r="A80" s="4" t="s">
        <v>2</v>
      </c>
      <c r="B80" s="5" t="s">
        <v>455</v>
      </c>
      <c r="C80" s="2">
        <v>0</v>
      </c>
      <c r="D80" s="2">
        <v>150</v>
      </c>
      <c r="E80" s="16">
        <v>150</v>
      </c>
      <c r="F80" s="6">
        <v>1</v>
      </c>
      <c r="G80" s="3" t="s">
        <v>508</v>
      </c>
    </row>
    <row r="81" spans="1:7" ht="23.25" customHeight="1">
      <c r="A81" s="4" t="s">
        <v>2</v>
      </c>
      <c r="B81" s="5" t="s">
        <v>438</v>
      </c>
      <c r="C81" s="2">
        <v>0</v>
      </c>
      <c r="D81" s="2">
        <v>20</v>
      </c>
      <c r="E81" s="16">
        <v>20</v>
      </c>
      <c r="F81" s="6">
        <v>1</v>
      </c>
      <c r="G81" s="3" t="s">
        <v>509</v>
      </c>
    </row>
    <row r="82" spans="1:7" ht="24" customHeight="1">
      <c r="A82" s="4" t="s">
        <v>2</v>
      </c>
      <c r="B82" s="23" t="s">
        <v>1535</v>
      </c>
      <c r="C82" s="2">
        <v>225</v>
      </c>
      <c r="D82" s="2">
        <v>225</v>
      </c>
      <c r="E82" s="16">
        <v>225</v>
      </c>
      <c r="F82" s="6">
        <v>1</v>
      </c>
      <c r="G82" s="3" t="s">
        <v>510</v>
      </c>
    </row>
    <row r="83" spans="1:7" ht="27" customHeight="1">
      <c r="A83" s="4" t="s">
        <v>2</v>
      </c>
      <c r="B83" s="5" t="s">
        <v>501</v>
      </c>
      <c r="C83" s="2">
        <v>4300</v>
      </c>
      <c r="D83" s="2">
        <v>4300</v>
      </c>
      <c r="E83" s="16">
        <v>4300</v>
      </c>
      <c r="F83" s="6">
        <v>1</v>
      </c>
      <c r="G83" s="3" t="s">
        <v>511</v>
      </c>
    </row>
    <row r="84" spans="1:7" ht="15" customHeight="1">
      <c r="A84" s="4" t="s">
        <v>2</v>
      </c>
      <c r="B84" s="5" t="s">
        <v>455</v>
      </c>
      <c r="C84" s="2">
        <v>0</v>
      </c>
      <c r="D84" s="2">
        <v>20</v>
      </c>
      <c r="E84" s="16">
        <v>20</v>
      </c>
      <c r="F84" s="6">
        <v>1</v>
      </c>
      <c r="G84" s="3" t="s">
        <v>512</v>
      </c>
    </row>
    <row r="85" spans="1:7" ht="24" customHeight="1">
      <c r="A85" s="4" t="s">
        <v>2</v>
      </c>
      <c r="B85" s="23" t="s">
        <v>1536</v>
      </c>
      <c r="C85" s="2">
        <v>0</v>
      </c>
      <c r="D85" s="2">
        <v>100</v>
      </c>
      <c r="E85" s="16">
        <v>100</v>
      </c>
      <c r="F85" s="6">
        <v>1</v>
      </c>
      <c r="G85" s="3" t="s">
        <v>513</v>
      </c>
    </row>
    <row r="86" spans="1:7" ht="15" customHeight="1">
      <c r="A86" s="4" t="s">
        <v>2</v>
      </c>
      <c r="B86" s="5" t="s">
        <v>455</v>
      </c>
      <c r="C86" s="2">
        <v>0</v>
      </c>
      <c r="D86" s="2">
        <v>25</v>
      </c>
      <c r="E86" s="16">
        <v>25</v>
      </c>
      <c r="F86" s="6">
        <v>1</v>
      </c>
      <c r="G86" s="3" t="s">
        <v>514</v>
      </c>
    </row>
    <row r="87" spans="1:7" ht="15" customHeight="1">
      <c r="A87" s="4" t="s">
        <v>2</v>
      </c>
      <c r="B87" s="5" t="s">
        <v>455</v>
      </c>
      <c r="C87" s="2">
        <v>270</v>
      </c>
      <c r="D87" s="2">
        <v>270</v>
      </c>
      <c r="E87" s="16">
        <v>270</v>
      </c>
      <c r="F87" s="6">
        <v>1</v>
      </c>
      <c r="G87" s="3" t="s">
        <v>515</v>
      </c>
    </row>
    <row r="88" spans="1:7" ht="15" customHeight="1">
      <c r="A88" s="4" t="s">
        <v>2</v>
      </c>
      <c r="B88" s="5" t="s">
        <v>455</v>
      </c>
      <c r="C88" s="2">
        <v>0</v>
      </c>
      <c r="D88" s="2">
        <v>80</v>
      </c>
      <c r="E88" s="16">
        <v>80</v>
      </c>
      <c r="F88" s="6">
        <v>1</v>
      </c>
      <c r="G88" s="3" t="s">
        <v>516</v>
      </c>
    </row>
    <row r="89" spans="1:7" ht="15" customHeight="1">
      <c r="A89" s="4" t="s">
        <v>2</v>
      </c>
      <c r="B89" s="5" t="s">
        <v>455</v>
      </c>
      <c r="C89" s="2">
        <v>90</v>
      </c>
      <c r="D89" s="2">
        <v>90</v>
      </c>
      <c r="E89" s="16">
        <v>90</v>
      </c>
      <c r="F89" s="6">
        <v>1</v>
      </c>
      <c r="G89" s="3" t="s">
        <v>517</v>
      </c>
    </row>
    <row r="90" spans="1:7" ht="25.5" customHeight="1">
      <c r="A90" s="4" t="s">
        <v>2</v>
      </c>
      <c r="B90" s="23" t="s">
        <v>1535</v>
      </c>
      <c r="C90" s="2">
        <v>0</v>
      </c>
      <c r="D90" s="2">
        <v>10</v>
      </c>
      <c r="E90" s="16">
        <v>0</v>
      </c>
      <c r="F90" s="6">
        <v>0</v>
      </c>
      <c r="G90" s="3" t="s">
        <v>518</v>
      </c>
    </row>
    <row r="91" spans="1:7" ht="22.5" customHeight="1">
      <c r="A91" s="4" t="s">
        <v>2</v>
      </c>
      <c r="B91" s="5" t="s">
        <v>501</v>
      </c>
      <c r="C91" s="2">
        <v>0</v>
      </c>
      <c r="D91" s="2">
        <v>10</v>
      </c>
      <c r="E91" s="16">
        <v>10</v>
      </c>
      <c r="F91" s="6">
        <v>1</v>
      </c>
      <c r="G91" s="3" t="s">
        <v>519</v>
      </c>
    </row>
    <row r="92" spans="1:7" ht="23.25" customHeight="1">
      <c r="A92" s="4" t="s">
        <v>2</v>
      </c>
      <c r="B92" s="23" t="s">
        <v>1535</v>
      </c>
      <c r="C92" s="2">
        <v>100</v>
      </c>
      <c r="D92" s="2">
        <v>100</v>
      </c>
      <c r="E92" s="16">
        <v>100</v>
      </c>
      <c r="F92" s="6">
        <v>1</v>
      </c>
      <c r="G92" s="3" t="s">
        <v>520</v>
      </c>
    </row>
    <row r="93" spans="1:7" ht="24.75" customHeight="1">
      <c r="A93" s="4" t="s">
        <v>2</v>
      </c>
      <c r="B93" s="23" t="s">
        <v>1535</v>
      </c>
      <c r="C93" s="2">
        <v>0</v>
      </c>
      <c r="D93" s="2">
        <v>5</v>
      </c>
      <c r="E93" s="16">
        <v>5</v>
      </c>
      <c r="F93" s="6">
        <v>1</v>
      </c>
      <c r="G93" s="3" t="s">
        <v>521</v>
      </c>
    </row>
    <row r="94" spans="1:7" ht="26.25" customHeight="1">
      <c r="A94" s="4" t="s">
        <v>2</v>
      </c>
      <c r="B94" s="5" t="s">
        <v>501</v>
      </c>
      <c r="C94" s="2">
        <v>0</v>
      </c>
      <c r="D94" s="2">
        <v>25</v>
      </c>
      <c r="E94" s="16">
        <v>25</v>
      </c>
      <c r="F94" s="6">
        <v>1</v>
      </c>
      <c r="G94" s="3" t="s">
        <v>522</v>
      </c>
    </row>
    <row r="95" spans="1:7" ht="23.25" customHeight="1">
      <c r="A95" s="4" t="s">
        <v>2</v>
      </c>
      <c r="B95" s="5" t="s">
        <v>449</v>
      </c>
      <c r="C95" s="2">
        <v>0</v>
      </c>
      <c r="D95" s="2">
        <v>20</v>
      </c>
      <c r="E95" s="16">
        <v>20</v>
      </c>
      <c r="F95" s="6">
        <v>1</v>
      </c>
      <c r="G95" s="3" t="s">
        <v>523</v>
      </c>
    </row>
    <row r="96" spans="1:7" ht="24.75" customHeight="1">
      <c r="A96" s="4" t="s">
        <v>2</v>
      </c>
      <c r="B96" s="23" t="s">
        <v>1535</v>
      </c>
      <c r="C96" s="2">
        <v>0</v>
      </c>
      <c r="D96" s="2">
        <v>20</v>
      </c>
      <c r="E96" s="16">
        <v>20</v>
      </c>
      <c r="F96" s="6">
        <v>1</v>
      </c>
      <c r="G96" s="3" t="s">
        <v>524</v>
      </c>
    </row>
    <row r="97" spans="1:7" ht="23.25" customHeight="1">
      <c r="A97" s="4" t="s">
        <v>2</v>
      </c>
      <c r="B97" s="23" t="s">
        <v>1535</v>
      </c>
      <c r="C97" s="2">
        <v>0</v>
      </c>
      <c r="D97" s="2">
        <v>10</v>
      </c>
      <c r="E97" s="16">
        <v>10</v>
      </c>
      <c r="F97" s="6">
        <v>1</v>
      </c>
      <c r="G97" s="3" t="s">
        <v>525</v>
      </c>
    </row>
    <row r="98" spans="1:7" ht="25.5" customHeight="1">
      <c r="A98" s="4" t="s">
        <v>2</v>
      </c>
      <c r="B98" s="23" t="s">
        <v>1535</v>
      </c>
      <c r="C98" s="2">
        <v>0</v>
      </c>
      <c r="D98" s="2">
        <v>30</v>
      </c>
      <c r="E98" s="16">
        <v>30</v>
      </c>
      <c r="F98" s="6">
        <v>1</v>
      </c>
      <c r="G98" s="3" t="s">
        <v>526</v>
      </c>
    </row>
    <row r="99" spans="1:7" ht="24" customHeight="1">
      <c r="A99" s="4" t="s">
        <v>2</v>
      </c>
      <c r="B99" s="23" t="s">
        <v>1535</v>
      </c>
      <c r="C99" s="2">
        <v>0</v>
      </c>
      <c r="D99" s="2">
        <v>20</v>
      </c>
      <c r="E99" s="16">
        <v>20</v>
      </c>
      <c r="F99" s="6">
        <v>1</v>
      </c>
      <c r="G99" s="3" t="s">
        <v>527</v>
      </c>
    </row>
    <row r="100" spans="1:7" ht="24.75" customHeight="1">
      <c r="A100" s="4" t="s">
        <v>2</v>
      </c>
      <c r="B100" s="23" t="s">
        <v>1535</v>
      </c>
      <c r="C100" s="2">
        <v>0</v>
      </c>
      <c r="D100" s="2">
        <v>100</v>
      </c>
      <c r="E100" s="16">
        <v>100</v>
      </c>
      <c r="F100" s="6">
        <v>1</v>
      </c>
      <c r="G100" s="3" t="s">
        <v>528</v>
      </c>
    </row>
    <row r="101" spans="1:7" ht="15" customHeight="1">
      <c r="A101" s="4" t="s">
        <v>2</v>
      </c>
      <c r="B101" s="5" t="s">
        <v>455</v>
      </c>
      <c r="C101" s="2">
        <v>0</v>
      </c>
      <c r="D101" s="2">
        <v>80</v>
      </c>
      <c r="E101" s="16">
        <v>80</v>
      </c>
      <c r="F101" s="6">
        <v>1</v>
      </c>
      <c r="G101" s="3" t="s">
        <v>529</v>
      </c>
    </row>
    <row r="102" spans="1:7" ht="15" customHeight="1">
      <c r="A102" s="4" t="s">
        <v>2</v>
      </c>
      <c r="B102" s="5" t="s">
        <v>455</v>
      </c>
      <c r="C102" s="2">
        <v>0</v>
      </c>
      <c r="D102" s="2">
        <v>10</v>
      </c>
      <c r="E102" s="16">
        <v>10</v>
      </c>
      <c r="F102" s="6">
        <v>1</v>
      </c>
      <c r="G102" s="3" t="s">
        <v>530</v>
      </c>
    </row>
    <row r="103" spans="1:7" ht="21" customHeight="1">
      <c r="A103" s="4" t="s">
        <v>2</v>
      </c>
      <c r="B103" s="23" t="s">
        <v>1535</v>
      </c>
      <c r="C103" s="2">
        <v>0</v>
      </c>
      <c r="D103" s="2">
        <v>30</v>
      </c>
      <c r="E103" s="16">
        <v>30</v>
      </c>
      <c r="F103" s="6">
        <v>1</v>
      </c>
      <c r="G103" s="3" t="s">
        <v>531</v>
      </c>
    </row>
    <row r="104" spans="1:7" ht="23.25" customHeight="1">
      <c r="A104" s="4" t="s">
        <v>2</v>
      </c>
      <c r="B104" s="23" t="s">
        <v>1535</v>
      </c>
      <c r="C104" s="2">
        <v>0</v>
      </c>
      <c r="D104" s="2">
        <v>10</v>
      </c>
      <c r="E104" s="16">
        <v>10</v>
      </c>
      <c r="F104" s="6">
        <v>1</v>
      </c>
      <c r="G104" s="3" t="s">
        <v>532</v>
      </c>
    </row>
    <row r="105" spans="1:7" ht="23.25" customHeight="1">
      <c r="A105" s="4" t="s">
        <v>2</v>
      </c>
      <c r="B105" s="23" t="s">
        <v>1535</v>
      </c>
      <c r="C105" s="2">
        <v>0</v>
      </c>
      <c r="D105" s="2">
        <v>10</v>
      </c>
      <c r="E105" s="16">
        <v>10</v>
      </c>
      <c r="F105" s="6">
        <v>1</v>
      </c>
      <c r="G105" s="3" t="s">
        <v>533</v>
      </c>
    </row>
    <row r="106" spans="1:7" ht="23.25" customHeight="1">
      <c r="A106" s="4" t="s">
        <v>2</v>
      </c>
      <c r="B106" s="23" t="s">
        <v>1535</v>
      </c>
      <c r="C106" s="2">
        <v>0</v>
      </c>
      <c r="D106" s="2">
        <v>10</v>
      </c>
      <c r="E106" s="16">
        <v>10</v>
      </c>
      <c r="F106" s="6">
        <v>1</v>
      </c>
      <c r="G106" s="3" t="s">
        <v>534</v>
      </c>
    </row>
    <row r="107" spans="1:7" ht="23.25" customHeight="1">
      <c r="A107" s="4" t="s">
        <v>2</v>
      </c>
      <c r="B107" s="5" t="s">
        <v>455</v>
      </c>
      <c r="C107" s="2">
        <v>0</v>
      </c>
      <c r="D107" s="2">
        <v>20</v>
      </c>
      <c r="E107" s="16">
        <v>20</v>
      </c>
      <c r="F107" s="6">
        <v>1</v>
      </c>
      <c r="G107" s="3" t="s">
        <v>535</v>
      </c>
    </row>
    <row r="108" spans="1:7" ht="15" customHeight="1">
      <c r="A108" s="192" t="s">
        <v>67</v>
      </c>
      <c r="B108" s="192"/>
      <c r="C108" s="2">
        <v>13978</v>
      </c>
      <c r="D108" s="2">
        <v>13993</v>
      </c>
      <c r="E108" s="16">
        <v>13943</v>
      </c>
      <c r="F108" s="6">
        <v>0.99643</v>
      </c>
      <c r="G108" s="7" t="s">
        <v>2</v>
      </c>
    </row>
    <row r="109" spans="1:7" ht="15" customHeight="1">
      <c r="A109" s="180" t="s">
        <v>354</v>
      </c>
      <c r="B109" s="180"/>
      <c r="C109" s="180"/>
      <c r="D109" s="180"/>
      <c r="E109" s="180"/>
      <c r="F109" s="180"/>
      <c r="G109" s="180"/>
    </row>
    <row r="110" spans="1:7" ht="23.25" customHeight="1">
      <c r="A110" s="4" t="s">
        <v>2</v>
      </c>
      <c r="B110" s="5" t="s">
        <v>536</v>
      </c>
      <c r="C110" s="2">
        <v>0</v>
      </c>
      <c r="D110" s="2">
        <v>135</v>
      </c>
      <c r="E110" s="16">
        <v>135</v>
      </c>
      <c r="F110" s="6">
        <v>1</v>
      </c>
      <c r="G110" s="3" t="s">
        <v>537</v>
      </c>
    </row>
    <row r="111" spans="1:7" ht="15" customHeight="1">
      <c r="A111" s="192" t="s">
        <v>355</v>
      </c>
      <c r="B111" s="192"/>
      <c r="C111" s="2">
        <v>0</v>
      </c>
      <c r="D111" s="2">
        <v>135</v>
      </c>
      <c r="E111" s="16">
        <v>135</v>
      </c>
      <c r="F111" s="6">
        <v>1</v>
      </c>
      <c r="G111" s="7" t="s">
        <v>2</v>
      </c>
    </row>
    <row r="112" spans="1:7" ht="15" customHeight="1">
      <c r="A112" s="180" t="s">
        <v>381</v>
      </c>
      <c r="B112" s="180"/>
      <c r="C112" s="180"/>
      <c r="D112" s="180"/>
      <c r="E112" s="180"/>
      <c r="F112" s="180"/>
      <c r="G112" s="180"/>
    </row>
    <row r="113" spans="1:7" ht="21.75" customHeight="1">
      <c r="A113" s="4" t="s">
        <v>2</v>
      </c>
      <c r="B113" s="5" t="s">
        <v>455</v>
      </c>
      <c r="C113" s="2">
        <v>7200</v>
      </c>
      <c r="D113" s="2">
        <v>0</v>
      </c>
      <c r="E113" s="16">
        <v>0</v>
      </c>
      <c r="F113" s="6">
        <v>0</v>
      </c>
      <c r="G113" s="3" t="s">
        <v>1716</v>
      </c>
    </row>
    <row r="114" spans="1:7" ht="15" customHeight="1">
      <c r="A114" s="4" t="s">
        <v>2</v>
      </c>
      <c r="B114" s="5" t="s">
        <v>455</v>
      </c>
      <c r="C114" s="2">
        <v>2025</v>
      </c>
      <c r="D114" s="2">
        <v>2025</v>
      </c>
      <c r="E114" s="16">
        <v>2025</v>
      </c>
      <c r="F114" s="6">
        <v>1</v>
      </c>
      <c r="G114" s="3" t="s">
        <v>538</v>
      </c>
    </row>
    <row r="115" spans="1:7" ht="23.25" customHeight="1">
      <c r="A115" s="4" t="s">
        <v>2</v>
      </c>
      <c r="B115" s="23" t="s">
        <v>1536</v>
      </c>
      <c r="C115" s="2">
        <v>0</v>
      </c>
      <c r="D115" s="2">
        <v>130</v>
      </c>
      <c r="E115" s="16">
        <v>130</v>
      </c>
      <c r="F115" s="6">
        <v>1</v>
      </c>
      <c r="G115" s="3" t="s">
        <v>539</v>
      </c>
    </row>
    <row r="116" spans="1:7" ht="15" customHeight="1">
      <c r="A116" s="4" t="s">
        <v>2</v>
      </c>
      <c r="B116" s="5" t="s">
        <v>455</v>
      </c>
      <c r="C116" s="2">
        <v>0</v>
      </c>
      <c r="D116" s="2">
        <v>35</v>
      </c>
      <c r="E116" s="16">
        <v>35</v>
      </c>
      <c r="F116" s="6">
        <v>1</v>
      </c>
      <c r="G116" s="3" t="s">
        <v>540</v>
      </c>
    </row>
    <row r="117" spans="1:7" ht="15" customHeight="1">
      <c r="A117" s="4" t="s">
        <v>2</v>
      </c>
      <c r="B117" s="5" t="s">
        <v>455</v>
      </c>
      <c r="C117" s="2">
        <v>0</v>
      </c>
      <c r="D117" s="2">
        <v>80</v>
      </c>
      <c r="E117" s="16">
        <v>80</v>
      </c>
      <c r="F117" s="6">
        <v>1</v>
      </c>
      <c r="G117" s="3" t="s">
        <v>541</v>
      </c>
    </row>
    <row r="118" spans="1:7" ht="15" customHeight="1">
      <c r="A118" s="4" t="s">
        <v>2</v>
      </c>
      <c r="B118" s="5" t="s">
        <v>455</v>
      </c>
      <c r="C118" s="2">
        <v>675</v>
      </c>
      <c r="D118" s="2">
        <v>675</v>
      </c>
      <c r="E118" s="16">
        <v>675</v>
      </c>
      <c r="F118" s="6">
        <v>1</v>
      </c>
      <c r="G118" s="3" t="s">
        <v>542</v>
      </c>
    </row>
    <row r="119" spans="1:7" ht="21.75" customHeight="1">
      <c r="A119" s="4" t="s">
        <v>2</v>
      </c>
      <c r="B119" s="23" t="s">
        <v>1536</v>
      </c>
      <c r="C119" s="2">
        <v>8375</v>
      </c>
      <c r="D119" s="2">
        <v>8375</v>
      </c>
      <c r="E119" s="16">
        <v>8375</v>
      </c>
      <c r="F119" s="6">
        <v>1</v>
      </c>
      <c r="G119" s="3" t="s">
        <v>543</v>
      </c>
    </row>
    <row r="120" spans="1:7" ht="23.25" customHeight="1">
      <c r="A120" s="4" t="s">
        <v>2</v>
      </c>
      <c r="B120" s="23" t="s">
        <v>1536</v>
      </c>
      <c r="C120" s="2">
        <v>2000</v>
      </c>
      <c r="D120" s="2">
        <v>2000</v>
      </c>
      <c r="E120" s="16">
        <v>2000</v>
      </c>
      <c r="F120" s="6">
        <v>1</v>
      </c>
      <c r="G120" s="3" t="s">
        <v>544</v>
      </c>
    </row>
    <row r="121" spans="1:7" ht="23.25" customHeight="1">
      <c r="A121" s="4" t="s">
        <v>2</v>
      </c>
      <c r="B121" s="23" t="s">
        <v>1536</v>
      </c>
      <c r="C121" s="2">
        <v>450</v>
      </c>
      <c r="D121" s="2">
        <v>450</v>
      </c>
      <c r="E121" s="16">
        <v>450</v>
      </c>
      <c r="F121" s="6">
        <v>1</v>
      </c>
      <c r="G121" s="3" t="s">
        <v>545</v>
      </c>
    </row>
    <row r="122" spans="1:7" ht="36" customHeight="1">
      <c r="A122" s="4" t="s">
        <v>2</v>
      </c>
      <c r="B122" s="5" t="s">
        <v>455</v>
      </c>
      <c r="C122" s="2">
        <v>36</v>
      </c>
      <c r="D122" s="2">
        <v>56</v>
      </c>
      <c r="E122" s="16">
        <v>56</v>
      </c>
      <c r="F122" s="6">
        <v>1</v>
      </c>
      <c r="G122" s="3" t="s">
        <v>1717</v>
      </c>
    </row>
    <row r="123" spans="1:7" ht="15" customHeight="1">
      <c r="A123" s="4" t="s">
        <v>2</v>
      </c>
      <c r="B123" s="5" t="s">
        <v>455</v>
      </c>
      <c r="C123" s="2">
        <v>54</v>
      </c>
      <c r="D123" s="2">
        <v>54</v>
      </c>
      <c r="E123" s="16">
        <v>54</v>
      </c>
      <c r="F123" s="6">
        <v>1</v>
      </c>
      <c r="G123" s="3" t="s">
        <v>546</v>
      </c>
    </row>
    <row r="124" spans="1:7" ht="25.5" customHeight="1">
      <c r="A124" s="4" t="s">
        <v>2</v>
      </c>
      <c r="B124" s="23" t="s">
        <v>1536</v>
      </c>
      <c r="C124" s="2">
        <v>0</v>
      </c>
      <c r="D124" s="2">
        <v>45</v>
      </c>
      <c r="E124" s="16">
        <v>45</v>
      </c>
      <c r="F124" s="6">
        <v>1</v>
      </c>
      <c r="G124" s="3" t="s">
        <v>547</v>
      </c>
    </row>
    <row r="125" spans="1:7" ht="15" customHeight="1">
      <c r="A125" s="4" t="s">
        <v>2</v>
      </c>
      <c r="B125" s="5" t="s">
        <v>455</v>
      </c>
      <c r="C125" s="2">
        <v>0</v>
      </c>
      <c r="D125" s="2">
        <v>10</v>
      </c>
      <c r="E125" s="16">
        <v>10</v>
      </c>
      <c r="F125" s="6">
        <v>1</v>
      </c>
      <c r="G125" s="3" t="s">
        <v>548</v>
      </c>
    </row>
    <row r="126" spans="1:7" ht="15" customHeight="1">
      <c r="A126" s="4" t="s">
        <v>2</v>
      </c>
      <c r="B126" s="5" t="s">
        <v>455</v>
      </c>
      <c r="C126" s="2">
        <v>0</v>
      </c>
      <c r="D126" s="2">
        <v>40</v>
      </c>
      <c r="E126" s="16">
        <v>40</v>
      </c>
      <c r="F126" s="6">
        <v>1</v>
      </c>
      <c r="G126" s="3" t="s">
        <v>549</v>
      </c>
    </row>
    <row r="127" spans="1:7" ht="25.5" customHeight="1">
      <c r="A127" s="4" t="s">
        <v>2</v>
      </c>
      <c r="B127" s="5" t="s">
        <v>455</v>
      </c>
      <c r="C127" s="2">
        <v>0</v>
      </c>
      <c r="D127" s="2">
        <v>20</v>
      </c>
      <c r="E127" s="16">
        <v>20</v>
      </c>
      <c r="F127" s="6">
        <v>1</v>
      </c>
      <c r="G127" s="3" t="s">
        <v>550</v>
      </c>
    </row>
    <row r="128" spans="1:7" ht="15" customHeight="1">
      <c r="A128" s="4" t="s">
        <v>2</v>
      </c>
      <c r="B128" s="5" t="s">
        <v>455</v>
      </c>
      <c r="C128" s="2">
        <v>0</v>
      </c>
      <c r="D128" s="2">
        <v>32</v>
      </c>
      <c r="E128" s="16">
        <v>32</v>
      </c>
      <c r="F128" s="6">
        <v>1</v>
      </c>
      <c r="G128" s="3" t="s">
        <v>551</v>
      </c>
    </row>
    <row r="129" spans="1:7" ht="15" customHeight="1">
      <c r="A129" s="4" t="s">
        <v>2</v>
      </c>
      <c r="B129" s="5" t="s">
        <v>455</v>
      </c>
      <c r="C129" s="2">
        <v>0</v>
      </c>
      <c r="D129" s="2">
        <v>10</v>
      </c>
      <c r="E129" s="16">
        <v>10</v>
      </c>
      <c r="F129" s="6">
        <v>1</v>
      </c>
      <c r="G129" s="3" t="s">
        <v>552</v>
      </c>
    </row>
    <row r="130" spans="1:7" ht="15" customHeight="1">
      <c r="A130" s="4" t="s">
        <v>2</v>
      </c>
      <c r="B130" s="5" t="s">
        <v>455</v>
      </c>
      <c r="C130" s="2">
        <v>0</v>
      </c>
      <c r="D130" s="2">
        <v>25</v>
      </c>
      <c r="E130" s="16">
        <v>25</v>
      </c>
      <c r="F130" s="6">
        <v>1</v>
      </c>
      <c r="G130" s="3" t="s">
        <v>553</v>
      </c>
    </row>
    <row r="131" spans="1:7" ht="15" customHeight="1">
      <c r="A131" s="4" t="s">
        <v>2</v>
      </c>
      <c r="B131" s="5" t="s">
        <v>455</v>
      </c>
      <c r="C131" s="2">
        <v>0</v>
      </c>
      <c r="D131" s="2">
        <v>30</v>
      </c>
      <c r="E131" s="16">
        <v>30</v>
      </c>
      <c r="F131" s="6">
        <v>1</v>
      </c>
      <c r="G131" s="3" t="s">
        <v>554</v>
      </c>
    </row>
    <row r="132" spans="1:7" ht="15" customHeight="1">
      <c r="A132" s="4" t="s">
        <v>2</v>
      </c>
      <c r="B132" s="5" t="s">
        <v>455</v>
      </c>
      <c r="C132" s="2">
        <v>0</v>
      </c>
      <c r="D132" s="2">
        <v>25</v>
      </c>
      <c r="E132" s="16">
        <v>25</v>
      </c>
      <c r="F132" s="6">
        <v>1</v>
      </c>
      <c r="G132" s="3" t="s">
        <v>555</v>
      </c>
    </row>
    <row r="133" spans="1:7" ht="15" customHeight="1">
      <c r="A133" s="4" t="s">
        <v>2</v>
      </c>
      <c r="B133" s="5" t="s">
        <v>455</v>
      </c>
      <c r="C133" s="2">
        <v>0</v>
      </c>
      <c r="D133" s="2">
        <v>17</v>
      </c>
      <c r="E133" s="16">
        <v>17</v>
      </c>
      <c r="F133" s="6">
        <v>1</v>
      </c>
      <c r="G133" s="3" t="s">
        <v>557</v>
      </c>
    </row>
    <row r="134" spans="1:7" ht="22.5" customHeight="1">
      <c r="A134" s="4" t="s">
        <v>2</v>
      </c>
      <c r="B134" s="5" t="s">
        <v>455</v>
      </c>
      <c r="C134" s="2">
        <v>0</v>
      </c>
      <c r="D134" s="2">
        <v>70</v>
      </c>
      <c r="E134" s="16">
        <v>70</v>
      </c>
      <c r="F134" s="6">
        <v>1</v>
      </c>
      <c r="G134" s="3" t="s">
        <v>558</v>
      </c>
    </row>
    <row r="135" spans="1:7" ht="15" customHeight="1">
      <c r="A135" s="4" t="s">
        <v>2</v>
      </c>
      <c r="B135" s="5" t="s">
        <v>455</v>
      </c>
      <c r="C135" s="2">
        <v>0</v>
      </c>
      <c r="D135" s="2">
        <v>20</v>
      </c>
      <c r="E135" s="16">
        <v>20</v>
      </c>
      <c r="F135" s="6">
        <v>1</v>
      </c>
      <c r="G135" s="3" t="s">
        <v>559</v>
      </c>
    </row>
    <row r="136" spans="1:7" ht="15" customHeight="1">
      <c r="A136" s="4" t="s">
        <v>2</v>
      </c>
      <c r="B136" s="5" t="s">
        <v>455</v>
      </c>
      <c r="C136" s="2">
        <v>0</v>
      </c>
      <c r="D136" s="2">
        <v>40</v>
      </c>
      <c r="E136" s="16">
        <v>40</v>
      </c>
      <c r="F136" s="6">
        <v>1</v>
      </c>
      <c r="G136" s="3" t="s">
        <v>560</v>
      </c>
    </row>
    <row r="137" spans="1:7" ht="23.25" customHeight="1">
      <c r="A137" s="4" t="s">
        <v>2</v>
      </c>
      <c r="B137" s="5" t="s">
        <v>455</v>
      </c>
      <c r="C137" s="2">
        <v>0</v>
      </c>
      <c r="D137" s="2">
        <v>20</v>
      </c>
      <c r="E137" s="16">
        <v>20</v>
      </c>
      <c r="F137" s="6">
        <v>1</v>
      </c>
      <c r="G137" s="3" t="s">
        <v>561</v>
      </c>
    </row>
    <row r="138" spans="1:7" ht="14.25" customHeight="1">
      <c r="A138" s="4" t="s">
        <v>2</v>
      </c>
      <c r="B138" s="5" t="s">
        <v>1537</v>
      </c>
      <c r="C138" s="2">
        <v>0</v>
      </c>
      <c r="D138" s="2">
        <v>10</v>
      </c>
      <c r="E138" s="16">
        <v>10</v>
      </c>
      <c r="F138" s="6">
        <v>1</v>
      </c>
      <c r="G138" s="3" t="s">
        <v>562</v>
      </c>
    </row>
    <row r="139" spans="1:7" ht="15" customHeight="1">
      <c r="A139" s="4" t="s">
        <v>2</v>
      </c>
      <c r="B139" s="5" t="s">
        <v>455</v>
      </c>
      <c r="C139" s="2">
        <v>0</v>
      </c>
      <c r="D139" s="2">
        <v>10</v>
      </c>
      <c r="E139" s="16">
        <v>10</v>
      </c>
      <c r="F139" s="6">
        <v>1</v>
      </c>
      <c r="G139" s="3" t="s">
        <v>563</v>
      </c>
    </row>
    <row r="140" spans="1:7" ht="15" customHeight="1">
      <c r="A140" s="4" t="s">
        <v>2</v>
      </c>
      <c r="B140" s="5" t="s">
        <v>455</v>
      </c>
      <c r="C140" s="2">
        <v>0</v>
      </c>
      <c r="D140" s="2">
        <v>35</v>
      </c>
      <c r="E140" s="16">
        <v>35</v>
      </c>
      <c r="F140" s="6">
        <v>1</v>
      </c>
      <c r="G140" s="3" t="s">
        <v>564</v>
      </c>
    </row>
    <row r="141" spans="1:7" ht="15" customHeight="1">
      <c r="A141" s="4" t="s">
        <v>2</v>
      </c>
      <c r="B141" s="5" t="s">
        <v>455</v>
      </c>
      <c r="C141" s="2">
        <v>0</v>
      </c>
      <c r="D141" s="2">
        <v>22</v>
      </c>
      <c r="E141" s="16">
        <v>22</v>
      </c>
      <c r="F141" s="6">
        <v>1</v>
      </c>
      <c r="G141" s="3" t="s">
        <v>565</v>
      </c>
    </row>
    <row r="142" spans="1:7" ht="15" customHeight="1">
      <c r="A142" s="4" t="s">
        <v>2</v>
      </c>
      <c r="B142" s="5" t="s">
        <v>455</v>
      </c>
      <c r="C142" s="2">
        <v>0</v>
      </c>
      <c r="D142" s="2">
        <v>30</v>
      </c>
      <c r="E142" s="16">
        <v>30</v>
      </c>
      <c r="F142" s="6">
        <v>1</v>
      </c>
      <c r="G142" s="3" t="s">
        <v>566</v>
      </c>
    </row>
    <row r="143" spans="1:7" ht="15" customHeight="1">
      <c r="A143" s="4" t="s">
        <v>2</v>
      </c>
      <c r="B143" s="5" t="s">
        <v>455</v>
      </c>
      <c r="C143" s="2">
        <v>0</v>
      </c>
      <c r="D143" s="2">
        <v>30</v>
      </c>
      <c r="E143" s="16">
        <v>30</v>
      </c>
      <c r="F143" s="6">
        <v>1</v>
      </c>
      <c r="G143" s="3" t="s">
        <v>567</v>
      </c>
    </row>
    <row r="144" spans="1:7" ht="15" customHeight="1">
      <c r="A144" s="4" t="s">
        <v>2</v>
      </c>
      <c r="B144" s="5" t="s">
        <v>455</v>
      </c>
      <c r="C144" s="2">
        <v>0</v>
      </c>
      <c r="D144" s="2">
        <v>15</v>
      </c>
      <c r="E144" s="16">
        <v>15</v>
      </c>
      <c r="F144" s="6">
        <v>1</v>
      </c>
      <c r="G144" s="3" t="s">
        <v>568</v>
      </c>
    </row>
    <row r="145" spans="1:7" ht="15" customHeight="1">
      <c r="A145" s="4" t="s">
        <v>2</v>
      </c>
      <c r="B145" s="5" t="s">
        <v>455</v>
      </c>
      <c r="C145" s="2">
        <v>0</v>
      </c>
      <c r="D145" s="2">
        <v>10</v>
      </c>
      <c r="E145" s="16">
        <v>10</v>
      </c>
      <c r="F145" s="6">
        <v>1</v>
      </c>
      <c r="G145" s="3" t="s">
        <v>569</v>
      </c>
    </row>
    <row r="146" spans="1:7" ht="15" customHeight="1">
      <c r="A146" s="4" t="s">
        <v>2</v>
      </c>
      <c r="B146" s="5" t="s">
        <v>455</v>
      </c>
      <c r="C146" s="2">
        <v>0</v>
      </c>
      <c r="D146" s="2">
        <v>10</v>
      </c>
      <c r="E146" s="16">
        <v>10</v>
      </c>
      <c r="F146" s="6">
        <v>1</v>
      </c>
      <c r="G146" s="3" t="s">
        <v>570</v>
      </c>
    </row>
    <row r="147" spans="1:7" ht="22.5" customHeight="1">
      <c r="A147" s="4" t="s">
        <v>2</v>
      </c>
      <c r="B147" s="5" t="s">
        <v>455</v>
      </c>
      <c r="C147" s="2">
        <v>0</v>
      </c>
      <c r="D147" s="2">
        <v>20</v>
      </c>
      <c r="E147" s="16">
        <v>20</v>
      </c>
      <c r="F147" s="6">
        <v>1</v>
      </c>
      <c r="G147" s="3" t="s">
        <v>571</v>
      </c>
    </row>
    <row r="148" spans="1:7" ht="15" customHeight="1">
      <c r="A148" s="4" t="s">
        <v>2</v>
      </c>
      <c r="B148" s="5" t="s">
        <v>455</v>
      </c>
      <c r="C148" s="2">
        <v>0</v>
      </c>
      <c r="D148" s="2">
        <v>10</v>
      </c>
      <c r="E148" s="16">
        <v>10</v>
      </c>
      <c r="F148" s="6">
        <v>1</v>
      </c>
      <c r="G148" s="3" t="s">
        <v>572</v>
      </c>
    </row>
    <row r="149" spans="1:7" ht="15" customHeight="1">
      <c r="A149" s="4" t="s">
        <v>2</v>
      </c>
      <c r="B149" s="5" t="s">
        <v>455</v>
      </c>
      <c r="C149" s="2">
        <v>0</v>
      </c>
      <c r="D149" s="2">
        <v>30</v>
      </c>
      <c r="E149" s="16">
        <v>30</v>
      </c>
      <c r="F149" s="6">
        <v>1</v>
      </c>
      <c r="G149" s="3" t="s">
        <v>573</v>
      </c>
    </row>
    <row r="150" spans="1:7" ht="21" customHeight="1">
      <c r="A150" s="4" t="s">
        <v>2</v>
      </c>
      <c r="B150" s="5" t="s">
        <v>455</v>
      </c>
      <c r="C150" s="2">
        <v>0</v>
      </c>
      <c r="D150" s="2">
        <v>30</v>
      </c>
      <c r="E150" s="16">
        <v>30</v>
      </c>
      <c r="F150" s="6">
        <v>1</v>
      </c>
      <c r="G150" s="3" t="s">
        <v>574</v>
      </c>
    </row>
    <row r="151" spans="1:7" ht="24" customHeight="1">
      <c r="A151" s="4" t="s">
        <v>2</v>
      </c>
      <c r="B151" s="5" t="s">
        <v>455</v>
      </c>
      <c r="C151" s="2">
        <v>0</v>
      </c>
      <c r="D151" s="2">
        <v>30</v>
      </c>
      <c r="E151" s="16">
        <v>30</v>
      </c>
      <c r="F151" s="6">
        <v>1</v>
      </c>
      <c r="G151" s="3" t="s">
        <v>575</v>
      </c>
    </row>
    <row r="152" spans="1:7" ht="15" customHeight="1">
      <c r="A152" s="4" t="s">
        <v>2</v>
      </c>
      <c r="B152" s="5" t="s">
        <v>455</v>
      </c>
      <c r="C152" s="2">
        <v>0</v>
      </c>
      <c r="D152" s="2">
        <v>10</v>
      </c>
      <c r="E152" s="16">
        <v>10</v>
      </c>
      <c r="F152" s="6">
        <v>1</v>
      </c>
      <c r="G152" s="3" t="s">
        <v>576</v>
      </c>
    </row>
    <row r="153" spans="1:7" ht="15" customHeight="1">
      <c r="A153" s="4" t="s">
        <v>2</v>
      </c>
      <c r="B153" s="5" t="s">
        <v>455</v>
      </c>
      <c r="C153" s="2">
        <v>0</v>
      </c>
      <c r="D153" s="2">
        <v>10</v>
      </c>
      <c r="E153" s="16">
        <v>10</v>
      </c>
      <c r="F153" s="6">
        <v>1</v>
      </c>
      <c r="G153" s="3" t="s">
        <v>577</v>
      </c>
    </row>
    <row r="154" spans="1:7" ht="15" customHeight="1">
      <c r="A154" s="4" t="s">
        <v>2</v>
      </c>
      <c r="B154" s="5" t="s">
        <v>455</v>
      </c>
      <c r="C154" s="2">
        <v>0</v>
      </c>
      <c r="D154" s="2">
        <v>88</v>
      </c>
      <c r="E154" s="16">
        <v>88</v>
      </c>
      <c r="F154" s="6">
        <v>1</v>
      </c>
      <c r="G154" s="3" t="s">
        <v>578</v>
      </c>
    </row>
    <row r="155" spans="1:7" ht="15" customHeight="1">
      <c r="A155" s="4" t="s">
        <v>2</v>
      </c>
      <c r="B155" s="5" t="s">
        <v>455</v>
      </c>
      <c r="C155" s="2">
        <v>0</v>
      </c>
      <c r="D155" s="2">
        <v>15</v>
      </c>
      <c r="E155" s="16">
        <v>15</v>
      </c>
      <c r="F155" s="6">
        <v>1</v>
      </c>
      <c r="G155" s="3" t="s">
        <v>579</v>
      </c>
    </row>
    <row r="156" spans="1:7" ht="24" customHeight="1">
      <c r="A156" s="4" t="s">
        <v>2</v>
      </c>
      <c r="B156" s="5" t="s">
        <v>455</v>
      </c>
      <c r="C156" s="2">
        <v>0</v>
      </c>
      <c r="D156" s="2">
        <v>15</v>
      </c>
      <c r="E156" s="16">
        <v>15</v>
      </c>
      <c r="F156" s="6">
        <v>1</v>
      </c>
      <c r="G156" s="3" t="s">
        <v>580</v>
      </c>
    </row>
    <row r="157" spans="1:7" ht="15" customHeight="1">
      <c r="A157" s="4" t="s">
        <v>2</v>
      </c>
      <c r="B157" s="5" t="s">
        <v>455</v>
      </c>
      <c r="C157" s="2">
        <v>0</v>
      </c>
      <c r="D157" s="2">
        <v>30</v>
      </c>
      <c r="E157" s="16">
        <v>30</v>
      </c>
      <c r="F157" s="6">
        <v>1</v>
      </c>
      <c r="G157" s="3" t="s">
        <v>581</v>
      </c>
    </row>
    <row r="158" spans="1:7" ht="15" customHeight="1">
      <c r="A158" s="4" t="s">
        <v>2</v>
      </c>
      <c r="B158" s="5" t="s">
        <v>455</v>
      </c>
      <c r="C158" s="2">
        <v>0</v>
      </c>
      <c r="D158" s="2">
        <v>50</v>
      </c>
      <c r="E158" s="16">
        <v>50</v>
      </c>
      <c r="F158" s="6">
        <v>1</v>
      </c>
      <c r="G158" s="3" t="s">
        <v>582</v>
      </c>
    </row>
    <row r="159" spans="1:7" ht="15" customHeight="1">
      <c r="A159" s="4" t="s">
        <v>2</v>
      </c>
      <c r="B159" s="5" t="s">
        <v>455</v>
      </c>
      <c r="C159" s="2">
        <v>0</v>
      </c>
      <c r="D159" s="2">
        <v>15</v>
      </c>
      <c r="E159" s="16">
        <v>15</v>
      </c>
      <c r="F159" s="6">
        <v>1</v>
      </c>
      <c r="G159" s="3" t="s">
        <v>583</v>
      </c>
    </row>
    <row r="160" spans="1:7" ht="15" customHeight="1">
      <c r="A160" s="4" t="s">
        <v>2</v>
      </c>
      <c r="B160" s="5" t="s">
        <v>455</v>
      </c>
      <c r="C160" s="2">
        <v>0</v>
      </c>
      <c r="D160" s="2">
        <v>36</v>
      </c>
      <c r="E160" s="16">
        <v>36</v>
      </c>
      <c r="F160" s="6">
        <v>1</v>
      </c>
      <c r="G160" s="3" t="s">
        <v>584</v>
      </c>
    </row>
    <row r="161" spans="1:7" ht="15" customHeight="1">
      <c r="A161" s="4" t="s">
        <v>2</v>
      </c>
      <c r="B161" s="5" t="s">
        <v>455</v>
      </c>
      <c r="C161" s="2">
        <v>0</v>
      </c>
      <c r="D161" s="2">
        <v>38</v>
      </c>
      <c r="E161" s="16">
        <v>38</v>
      </c>
      <c r="F161" s="6">
        <v>1</v>
      </c>
      <c r="G161" s="3" t="s">
        <v>585</v>
      </c>
    </row>
    <row r="162" spans="1:7" ht="23.25" customHeight="1">
      <c r="A162" s="4" t="s">
        <v>2</v>
      </c>
      <c r="B162" s="5" t="s">
        <v>455</v>
      </c>
      <c r="C162" s="2">
        <v>0</v>
      </c>
      <c r="D162" s="2">
        <v>27</v>
      </c>
      <c r="E162" s="16">
        <v>27</v>
      </c>
      <c r="F162" s="6">
        <v>1</v>
      </c>
      <c r="G162" s="3" t="s">
        <v>586</v>
      </c>
    </row>
    <row r="163" spans="1:7" ht="15" customHeight="1">
      <c r="A163" s="4" t="s">
        <v>2</v>
      </c>
      <c r="B163" s="5" t="s">
        <v>455</v>
      </c>
      <c r="C163" s="2">
        <v>0</v>
      </c>
      <c r="D163" s="2">
        <v>40</v>
      </c>
      <c r="E163" s="16">
        <v>40</v>
      </c>
      <c r="F163" s="6">
        <v>1</v>
      </c>
      <c r="G163" s="3" t="s">
        <v>587</v>
      </c>
    </row>
    <row r="164" spans="1:7" ht="15" customHeight="1">
      <c r="A164" s="4" t="s">
        <v>2</v>
      </c>
      <c r="B164" s="5" t="s">
        <v>455</v>
      </c>
      <c r="C164" s="2">
        <v>0</v>
      </c>
      <c r="D164" s="2">
        <v>12</v>
      </c>
      <c r="E164" s="16">
        <v>12</v>
      </c>
      <c r="F164" s="6">
        <v>1</v>
      </c>
      <c r="G164" s="3" t="s">
        <v>588</v>
      </c>
    </row>
    <row r="165" spans="1:7" ht="15" customHeight="1">
      <c r="A165" s="4" t="s">
        <v>2</v>
      </c>
      <c r="B165" s="5" t="s">
        <v>455</v>
      </c>
      <c r="C165" s="2">
        <v>0</v>
      </c>
      <c r="D165" s="2">
        <v>30</v>
      </c>
      <c r="E165" s="16">
        <v>30</v>
      </c>
      <c r="F165" s="6">
        <v>1</v>
      </c>
      <c r="G165" s="3" t="s">
        <v>589</v>
      </c>
    </row>
    <row r="166" spans="1:7" ht="15" customHeight="1">
      <c r="A166" s="4" t="s">
        <v>2</v>
      </c>
      <c r="B166" s="5" t="s">
        <v>455</v>
      </c>
      <c r="C166" s="2">
        <v>0</v>
      </c>
      <c r="D166" s="2">
        <v>17</v>
      </c>
      <c r="E166" s="16">
        <v>17</v>
      </c>
      <c r="F166" s="6">
        <v>1</v>
      </c>
      <c r="G166" s="3" t="s">
        <v>590</v>
      </c>
    </row>
    <row r="167" spans="1:7" ht="15" customHeight="1">
      <c r="A167" s="4" t="s">
        <v>2</v>
      </c>
      <c r="B167" s="5" t="s">
        <v>455</v>
      </c>
      <c r="C167" s="2">
        <v>0</v>
      </c>
      <c r="D167" s="2">
        <v>35</v>
      </c>
      <c r="E167" s="16">
        <v>35</v>
      </c>
      <c r="F167" s="6">
        <v>1</v>
      </c>
      <c r="G167" s="3" t="s">
        <v>591</v>
      </c>
    </row>
    <row r="168" spans="1:7" ht="15" customHeight="1">
      <c r="A168" s="4" t="s">
        <v>2</v>
      </c>
      <c r="B168" s="5" t="s">
        <v>455</v>
      </c>
      <c r="C168" s="2">
        <v>0</v>
      </c>
      <c r="D168" s="2">
        <v>25</v>
      </c>
      <c r="E168" s="16">
        <v>25</v>
      </c>
      <c r="F168" s="6">
        <v>1</v>
      </c>
      <c r="G168" s="3" t="s">
        <v>592</v>
      </c>
    </row>
    <row r="169" spans="1:7" ht="15" customHeight="1">
      <c r="A169" s="4" t="s">
        <v>2</v>
      </c>
      <c r="B169" s="5" t="s">
        <v>455</v>
      </c>
      <c r="C169" s="2">
        <v>0</v>
      </c>
      <c r="D169" s="2">
        <v>30</v>
      </c>
      <c r="E169" s="16">
        <v>30</v>
      </c>
      <c r="F169" s="6">
        <v>1</v>
      </c>
      <c r="G169" s="3" t="s">
        <v>593</v>
      </c>
    </row>
    <row r="170" spans="1:7" ht="15" customHeight="1">
      <c r="A170" s="4" t="s">
        <v>2</v>
      </c>
      <c r="B170" s="5" t="s">
        <v>455</v>
      </c>
      <c r="C170" s="2">
        <v>0</v>
      </c>
      <c r="D170" s="2">
        <v>25</v>
      </c>
      <c r="E170" s="16">
        <v>25</v>
      </c>
      <c r="F170" s="6">
        <v>1</v>
      </c>
      <c r="G170" s="3" t="s">
        <v>594</v>
      </c>
    </row>
    <row r="171" spans="1:7" ht="15" customHeight="1">
      <c r="A171" s="4" t="s">
        <v>2</v>
      </c>
      <c r="B171" s="5" t="s">
        <v>455</v>
      </c>
      <c r="C171" s="2">
        <v>0</v>
      </c>
      <c r="D171" s="2">
        <v>55</v>
      </c>
      <c r="E171" s="16">
        <v>55</v>
      </c>
      <c r="F171" s="6">
        <v>1</v>
      </c>
      <c r="G171" s="3" t="s">
        <v>595</v>
      </c>
    </row>
    <row r="172" spans="1:7" ht="15" customHeight="1">
      <c r="A172" s="4" t="s">
        <v>2</v>
      </c>
      <c r="B172" s="5" t="s">
        <v>455</v>
      </c>
      <c r="C172" s="2">
        <v>0</v>
      </c>
      <c r="D172" s="2">
        <v>32</v>
      </c>
      <c r="E172" s="16">
        <v>32</v>
      </c>
      <c r="F172" s="6">
        <v>1</v>
      </c>
      <c r="G172" s="3" t="s">
        <v>596</v>
      </c>
    </row>
    <row r="173" spans="1:7" ht="15" customHeight="1">
      <c r="A173" s="4" t="s">
        <v>2</v>
      </c>
      <c r="B173" s="5" t="s">
        <v>455</v>
      </c>
      <c r="C173" s="2">
        <v>0</v>
      </c>
      <c r="D173" s="2">
        <v>25</v>
      </c>
      <c r="E173" s="16">
        <v>25</v>
      </c>
      <c r="F173" s="6">
        <v>1</v>
      </c>
      <c r="G173" s="3" t="s">
        <v>597</v>
      </c>
    </row>
    <row r="174" spans="1:7" ht="15" customHeight="1">
      <c r="A174" s="4" t="s">
        <v>2</v>
      </c>
      <c r="B174" s="5" t="s">
        <v>455</v>
      </c>
      <c r="C174" s="2">
        <v>0</v>
      </c>
      <c r="D174" s="2">
        <v>30</v>
      </c>
      <c r="E174" s="16">
        <v>30</v>
      </c>
      <c r="F174" s="6">
        <v>1</v>
      </c>
      <c r="G174" s="3" t="s">
        <v>598</v>
      </c>
    </row>
    <row r="175" spans="1:7" ht="15" customHeight="1">
      <c r="A175" s="4" t="s">
        <v>2</v>
      </c>
      <c r="B175" s="5" t="s">
        <v>455</v>
      </c>
      <c r="C175" s="2">
        <v>0</v>
      </c>
      <c r="D175" s="2">
        <v>33</v>
      </c>
      <c r="E175" s="16">
        <v>33</v>
      </c>
      <c r="F175" s="6">
        <v>1</v>
      </c>
      <c r="G175" s="3" t="s">
        <v>599</v>
      </c>
    </row>
    <row r="176" spans="1:7" ht="15" customHeight="1">
      <c r="A176" s="4" t="s">
        <v>2</v>
      </c>
      <c r="B176" s="5" t="s">
        <v>455</v>
      </c>
      <c r="C176" s="2">
        <v>0</v>
      </c>
      <c r="D176" s="2">
        <v>10</v>
      </c>
      <c r="E176" s="16">
        <v>10</v>
      </c>
      <c r="F176" s="6">
        <v>1</v>
      </c>
      <c r="G176" s="3" t="s">
        <v>600</v>
      </c>
    </row>
    <row r="177" spans="1:7" ht="15" customHeight="1">
      <c r="A177" s="4" t="s">
        <v>2</v>
      </c>
      <c r="B177" s="5" t="s">
        <v>455</v>
      </c>
      <c r="C177" s="2">
        <v>0</v>
      </c>
      <c r="D177" s="2">
        <v>17</v>
      </c>
      <c r="E177" s="16">
        <v>17</v>
      </c>
      <c r="F177" s="6">
        <v>1</v>
      </c>
      <c r="G177" s="3" t="s">
        <v>601</v>
      </c>
    </row>
    <row r="178" spans="1:7" ht="15" customHeight="1">
      <c r="A178" s="4" t="s">
        <v>2</v>
      </c>
      <c r="B178" s="5" t="s">
        <v>455</v>
      </c>
      <c r="C178" s="2">
        <v>0</v>
      </c>
      <c r="D178" s="2">
        <v>15</v>
      </c>
      <c r="E178" s="16">
        <v>15</v>
      </c>
      <c r="F178" s="6">
        <v>1</v>
      </c>
      <c r="G178" s="3" t="s">
        <v>602</v>
      </c>
    </row>
    <row r="179" spans="1:7" ht="15" customHeight="1">
      <c r="A179" s="4" t="s">
        <v>2</v>
      </c>
      <c r="B179" s="5" t="s">
        <v>455</v>
      </c>
      <c r="C179" s="2">
        <v>0</v>
      </c>
      <c r="D179" s="2">
        <v>75</v>
      </c>
      <c r="E179" s="16">
        <v>75</v>
      </c>
      <c r="F179" s="6">
        <v>1</v>
      </c>
      <c r="G179" s="3" t="s">
        <v>603</v>
      </c>
    </row>
    <row r="180" spans="1:7" ht="15" customHeight="1">
      <c r="A180" s="4" t="s">
        <v>2</v>
      </c>
      <c r="B180" s="5" t="s">
        <v>455</v>
      </c>
      <c r="C180" s="2">
        <v>0</v>
      </c>
      <c r="D180" s="2">
        <v>32</v>
      </c>
      <c r="E180" s="16">
        <v>32</v>
      </c>
      <c r="F180" s="6">
        <v>1</v>
      </c>
      <c r="G180" s="3" t="s">
        <v>604</v>
      </c>
    </row>
    <row r="181" spans="1:7" ht="15" customHeight="1">
      <c r="A181" s="4" t="s">
        <v>2</v>
      </c>
      <c r="B181" s="5" t="s">
        <v>455</v>
      </c>
      <c r="C181" s="2">
        <v>0</v>
      </c>
      <c r="D181" s="2">
        <v>22</v>
      </c>
      <c r="E181" s="16">
        <v>22</v>
      </c>
      <c r="F181" s="6">
        <v>1</v>
      </c>
      <c r="G181" s="3" t="s">
        <v>605</v>
      </c>
    </row>
    <row r="182" spans="1:7" ht="15" customHeight="1">
      <c r="A182" s="4" t="s">
        <v>2</v>
      </c>
      <c r="B182" s="5" t="s">
        <v>455</v>
      </c>
      <c r="C182" s="2">
        <v>0</v>
      </c>
      <c r="D182" s="2">
        <v>25</v>
      </c>
      <c r="E182" s="16">
        <v>25</v>
      </c>
      <c r="F182" s="6">
        <v>1</v>
      </c>
      <c r="G182" s="3" t="s">
        <v>606</v>
      </c>
    </row>
    <row r="183" spans="1:7" ht="21.75" customHeight="1">
      <c r="A183" s="4" t="s">
        <v>2</v>
      </c>
      <c r="B183" s="5" t="s">
        <v>455</v>
      </c>
      <c r="C183" s="2">
        <v>0</v>
      </c>
      <c r="D183" s="2">
        <v>55</v>
      </c>
      <c r="E183" s="16">
        <v>55</v>
      </c>
      <c r="F183" s="6">
        <v>1</v>
      </c>
      <c r="G183" s="3" t="s">
        <v>607</v>
      </c>
    </row>
    <row r="184" spans="1:7" ht="15" customHeight="1">
      <c r="A184" s="4" t="s">
        <v>2</v>
      </c>
      <c r="B184" s="5" t="s">
        <v>455</v>
      </c>
      <c r="C184" s="2">
        <v>0</v>
      </c>
      <c r="D184" s="2">
        <v>160</v>
      </c>
      <c r="E184" s="16">
        <v>160</v>
      </c>
      <c r="F184" s="6">
        <v>1</v>
      </c>
      <c r="G184" s="3" t="s">
        <v>608</v>
      </c>
    </row>
    <row r="185" spans="1:7" ht="22.5" customHeight="1">
      <c r="A185" s="4" t="s">
        <v>2</v>
      </c>
      <c r="B185" s="23" t="s">
        <v>1536</v>
      </c>
      <c r="C185" s="2">
        <v>0</v>
      </c>
      <c r="D185" s="2">
        <v>30</v>
      </c>
      <c r="E185" s="16">
        <v>30</v>
      </c>
      <c r="F185" s="6">
        <v>1</v>
      </c>
      <c r="G185" s="3" t="s">
        <v>609</v>
      </c>
    </row>
    <row r="186" spans="1:7" ht="15" customHeight="1">
      <c r="A186" s="4" t="s">
        <v>2</v>
      </c>
      <c r="B186" s="5" t="s">
        <v>455</v>
      </c>
      <c r="C186" s="2">
        <v>0</v>
      </c>
      <c r="D186" s="2">
        <v>10</v>
      </c>
      <c r="E186" s="16">
        <v>10</v>
      </c>
      <c r="F186" s="6">
        <v>1</v>
      </c>
      <c r="G186" s="3" t="s">
        <v>610</v>
      </c>
    </row>
    <row r="187" spans="1:7" ht="15" customHeight="1">
      <c r="A187" s="4" t="s">
        <v>2</v>
      </c>
      <c r="B187" s="5" t="s">
        <v>455</v>
      </c>
      <c r="C187" s="2">
        <v>0</v>
      </c>
      <c r="D187" s="2">
        <v>10</v>
      </c>
      <c r="E187" s="16">
        <v>10</v>
      </c>
      <c r="F187" s="6">
        <v>1</v>
      </c>
      <c r="G187" s="3" t="s">
        <v>611</v>
      </c>
    </row>
    <row r="188" spans="1:7" ht="15" customHeight="1">
      <c r="A188" s="4" t="s">
        <v>2</v>
      </c>
      <c r="B188" s="5" t="s">
        <v>455</v>
      </c>
      <c r="C188" s="2">
        <v>0</v>
      </c>
      <c r="D188" s="2">
        <v>40</v>
      </c>
      <c r="E188" s="16">
        <v>40</v>
      </c>
      <c r="F188" s="6">
        <v>1</v>
      </c>
      <c r="G188" s="3" t="s">
        <v>612</v>
      </c>
    </row>
    <row r="189" spans="1:7" ht="15" customHeight="1">
      <c r="A189" s="4" t="s">
        <v>2</v>
      </c>
      <c r="B189" s="5" t="s">
        <v>455</v>
      </c>
      <c r="C189" s="2">
        <v>0</v>
      </c>
      <c r="D189" s="2">
        <v>20</v>
      </c>
      <c r="E189" s="16">
        <v>20</v>
      </c>
      <c r="F189" s="6">
        <v>1</v>
      </c>
      <c r="G189" s="3" t="s">
        <v>613</v>
      </c>
    </row>
    <row r="190" spans="1:7" ht="15" customHeight="1">
      <c r="A190" s="4" t="s">
        <v>2</v>
      </c>
      <c r="B190" s="5" t="s">
        <v>455</v>
      </c>
      <c r="C190" s="2">
        <v>0</v>
      </c>
      <c r="D190" s="2">
        <v>40</v>
      </c>
      <c r="E190" s="16">
        <v>40</v>
      </c>
      <c r="F190" s="6">
        <v>1</v>
      </c>
      <c r="G190" s="3" t="s">
        <v>614</v>
      </c>
    </row>
    <row r="191" spans="1:7" ht="15" customHeight="1">
      <c r="A191" s="4" t="s">
        <v>2</v>
      </c>
      <c r="B191" s="5" t="s">
        <v>455</v>
      </c>
      <c r="C191" s="2">
        <v>0</v>
      </c>
      <c r="D191" s="2">
        <v>10</v>
      </c>
      <c r="E191" s="16">
        <v>10</v>
      </c>
      <c r="F191" s="6">
        <v>1</v>
      </c>
      <c r="G191" s="3" t="s">
        <v>615</v>
      </c>
    </row>
    <row r="192" spans="1:7" ht="15" customHeight="1">
      <c r="A192" s="4" t="s">
        <v>2</v>
      </c>
      <c r="B192" s="5" t="s">
        <v>455</v>
      </c>
      <c r="C192" s="2">
        <v>0</v>
      </c>
      <c r="D192" s="2">
        <v>100</v>
      </c>
      <c r="E192" s="16">
        <v>100</v>
      </c>
      <c r="F192" s="6">
        <v>1</v>
      </c>
      <c r="G192" s="3" t="s">
        <v>616</v>
      </c>
    </row>
    <row r="193" spans="1:7" ht="15" customHeight="1">
      <c r="A193" s="4" t="s">
        <v>2</v>
      </c>
      <c r="B193" s="5" t="s">
        <v>455</v>
      </c>
      <c r="C193" s="2">
        <v>0</v>
      </c>
      <c r="D193" s="2">
        <v>20</v>
      </c>
      <c r="E193" s="16">
        <v>20</v>
      </c>
      <c r="F193" s="6">
        <v>1</v>
      </c>
      <c r="G193" s="3" t="s">
        <v>617</v>
      </c>
    </row>
    <row r="194" spans="1:7" ht="15" customHeight="1">
      <c r="A194" s="4" t="s">
        <v>2</v>
      </c>
      <c r="B194" s="5" t="s">
        <v>455</v>
      </c>
      <c r="C194" s="2">
        <v>0</v>
      </c>
      <c r="D194" s="2">
        <v>265</v>
      </c>
      <c r="E194" s="16">
        <v>265</v>
      </c>
      <c r="F194" s="6">
        <v>1</v>
      </c>
      <c r="G194" s="3" t="s">
        <v>618</v>
      </c>
    </row>
    <row r="195" spans="1:7" ht="15" customHeight="1">
      <c r="A195" s="4" t="s">
        <v>2</v>
      </c>
      <c r="B195" s="5" t="s">
        <v>455</v>
      </c>
      <c r="C195" s="2">
        <v>0</v>
      </c>
      <c r="D195" s="2">
        <v>280</v>
      </c>
      <c r="E195" s="16">
        <v>280</v>
      </c>
      <c r="F195" s="6">
        <v>1</v>
      </c>
      <c r="G195" s="3" t="s">
        <v>619</v>
      </c>
    </row>
    <row r="196" spans="1:7" ht="15" customHeight="1">
      <c r="A196" s="4" t="s">
        <v>2</v>
      </c>
      <c r="B196" s="5" t="s">
        <v>455</v>
      </c>
      <c r="C196" s="2">
        <v>0</v>
      </c>
      <c r="D196" s="2">
        <v>47</v>
      </c>
      <c r="E196" s="16">
        <v>47</v>
      </c>
      <c r="F196" s="6">
        <v>1</v>
      </c>
      <c r="G196" s="3" t="s">
        <v>620</v>
      </c>
    </row>
    <row r="197" spans="1:7" ht="15" customHeight="1">
      <c r="A197" s="4" t="s">
        <v>2</v>
      </c>
      <c r="B197" s="5" t="s">
        <v>455</v>
      </c>
      <c r="C197" s="2">
        <v>0</v>
      </c>
      <c r="D197" s="2">
        <v>27</v>
      </c>
      <c r="E197" s="16">
        <v>27</v>
      </c>
      <c r="F197" s="6">
        <v>1</v>
      </c>
      <c r="G197" s="3" t="s">
        <v>621</v>
      </c>
    </row>
    <row r="198" spans="1:7" ht="15" customHeight="1">
      <c r="A198" s="4" t="s">
        <v>2</v>
      </c>
      <c r="B198" s="5" t="s">
        <v>455</v>
      </c>
      <c r="C198" s="2">
        <v>0</v>
      </c>
      <c r="D198" s="2">
        <v>70</v>
      </c>
      <c r="E198" s="16">
        <v>70</v>
      </c>
      <c r="F198" s="6">
        <v>1</v>
      </c>
      <c r="G198" s="3" t="s">
        <v>622</v>
      </c>
    </row>
    <row r="199" spans="1:7" ht="15" customHeight="1">
      <c r="A199" s="4" t="s">
        <v>2</v>
      </c>
      <c r="B199" s="5" t="s">
        <v>455</v>
      </c>
      <c r="C199" s="2">
        <v>0</v>
      </c>
      <c r="D199" s="2">
        <v>45</v>
      </c>
      <c r="E199" s="16">
        <v>45</v>
      </c>
      <c r="F199" s="6">
        <v>1</v>
      </c>
      <c r="G199" s="3" t="s">
        <v>623</v>
      </c>
    </row>
    <row r="200" spans="1:7" ht="15" customHeight="1">
      <c r="A200" s="4" t="s">
        <v>2</v>
      </c>
      <c r="B200" s="5" t="s">
        <v>455</v>
      </c>
      <c r="C200" s="2">
        <v>0</v>
      </c>
      <c r="D200" s="2">
        <v>45</v>
      </c>
      <c r="E200" s="16">
        <v>45</v>
      </c>
      <c r="F200" s="6">
        <v>1</v>
      </c>
      <c r="G200" s="3" t="s">
        <v>624</v>
      </c>
    </row>
    <row r="201" spans="1:7" ht="15" customHeight="1">
      <c r="A201" s="4" t="s">
        <v>2</v>
      </c>
      <c r="B201" s="5" t="s">
        <v>455</v>
      </c>
      <c r="C201" s="2">
        <v>0</v>
      </c>
      <c r="D201" s="2">
        <v>180</v>
      </c>
      <c r="E201" s="16">
        <v>180</v>
      </c>
      <c r="F201" s="6">
        <v>1</v>
      </c>
      <c r="G201" s="3" t="s">
        <v>625</v>
      </c>
    </row>
    <row r="202" spans="1:7" ht="15" customHeight="1">
      <c r="A202" s="4" t="s">
        <v>2</v>
      </c>
      <c r="B202" s="5" t="s">
        <v>455</v>
      </c>
      <c r="C202" s="2">
        <v>0</v>
      </c>
      <c r="D202" s="2">
        <v>170</v>
      </c>
      <c r="E202" s="16">
        <v>170</v>
      </c>
      <c r="F202" s="6">
        <v>1</v>
      </c>
      <c r="G202" s="3" t="s">
        <v>626</v>
      </c>
    </row>
    <row r="203" spans="1:7" ht="15" customHeight="1">
      <c r="A203" s="4" t="s">
        <v>2</v>
      </c>
      <c r="B203" s="5" t="s">
        <v>455</v>
      </c>
      <c r="C203" s="2">
        <v>0</v>
      </c>
      <c r="D203" s="2">
        <v>47</v>
      </c>
      <c r="E203" s="16">
        <v>47</v>
      </c>
      <c r="F203" s="6">
        <v>1</v>
      </c>
      <c r="G203" s="3" t="s">
        <v>627</v>
      </c>
    </row>
    <row r="204" spans="1:7" ht="39.75" customHeight="1">
      <c r="A204" s="4" t="s">
        <v>2</v>
      </c>
      <c r="B204" s="5" t="s">
        <v>455</v>
      </c>
      <c r="C204" s="2">
        <v>2700</v>
      </c>
      <c r="D204" s="2">
        <v>2657</v>
      </c>
      <c r="E204" s="16">
        <v>2657</v>
      </c>
      <c r="F204" s="6">
        <v>1</v>
      </c>
      <c r="G204" s="3" t="s">
        <v>1718</v>
      </c>
    </row>
    <row r="205" spans="1:7" ht="22.5" customHeight="1">
      <c r="A205" s="4" t="s">
        <v>2</v>
      </c>
      <c r="B205" s="5" t="s">
        <v>455</v>
      </c>
      <c r="C205" s="2">
        <v>4050</v>
      </c>
      <c r="D205" s="2">
        <v>4655</v>
      </c>
      <c r="E205" s="16">
        <v>4655</v>
      </c>
      <c r="F205" s="6">
        <v>1</v>
      </c>
      <c r="G205" s="3" t="s">
        <v>628</v>
      </c>
    </row>
    <row r="206" spans="1:7" ht="39" customHeight="1">
      <c r="A206" s="4" t="s">
        <v>2</v>
      </c>
      <c r="B206" s="5" t="s">
        <v>455</v>
      </c>
      <c r="C206" s="2">
        <v>0</v>
      </c>
      <c r="D206" s="2">
        <v>50</v>
      </c>
      <c r="E206" s="16">
        <v>50</v>
      </c>
      <c r="F206" s="6">
        <v>1</v>
      </c>
      <c r="G206" s="3" t="s">
        <v>629</v>
      </c>
    </row>
    <row r="207" spans="1:7" ht="15" customHeight="1">
      <c r="A207" s="4" t="s">
        <v>2</v>
      </c>
      <c r="B207" s="5" t="s">
        <v>455</v>
      </c>
      <c r="C207" s="2">
        <v>0</v>
      </c>
      <c r="D207" s="2">
        <v>55</v>
      </c>
      <c r="E207" s="16">
        <v>55</v>
      </c>
      <c r="F207" s="6">
        <v>1</v>
      </c>
      <c r="G207" s="3" t="s">
        <v>630</v>
      </c>
    </row>
    <row r="208" spans="1:7" ht="21" customHeight="1">
      <c r="A208" s="4" t="s">
        <v>2</v>
      </c>
      <c r="B208" s="5" t="s">
        <v>455</v>
      </c>
      <c r="C208" s="2">
        <v>0</v>
      </c>
      <c r="D208" s="2">
        <v>65</v>
      </c>
      <c r="E208" s="16">
        <v>65</v>
      </c>
      <c r="F208" s="6">
        <v>1</v>
      </c>
      <c r="G208" s="3" t="s">
        <v>631</v>
      </c>
    </row>
    <row r="209" spans="1:7" ht="15" customHeight="1">
      <c r="A209" s="4" t="s">
        <v>2</v>
      </c>
      <c r="B209" s="5" t="s">
        <v>455</v>
      </c>
      <c r="C209" s="2">
        <v>0</v>
      </c>
      <c r="D209" s="2">
        <v>60</v>
      </c>
      <c r="E209" s="16">
        <v>60</v>
      </c>
      <c r="F209" s="6">
        <v>1</v>
      </c>
      <c r="G209" s="3" t="s">
        <v>632</v>
      </c>
    </row>
    <row r="210" spans="1:7" ht="15" customHeight="1">
      <c r="A210" s="4" t="s">
        <v>2</v>
      </c>
      <c r="B210" s="5" t="s">
        <v>455</v>
      </c>
      <c r="C210" s="2">
        <v>0</v>
      </c>
      <c r="D210" s="2">
        <v>70</v>
      </c>
      <c r="E210" s="16">
        <v>60</v>
      </c>
      <c r="F210" s="6">
        <v>0.85714</v>
      </c>
      <c r="G210" s="3" t="s">
        <v>633</v>
      </c>
    </row>
    <row r="211" spans="1:7" ht="15" customHeight="1">
      <c r="A211" s="4" t="s">
        <v>2</v>
      </c>
      <c r="B211" s="5" t="s">
        <v>455</v>
      </c>
      <c r="C211" s="2">
        <v>0</v>
      </c>
      <c r="D211" s="2">
        <v>70</v>
      </c>
      <c r="E211" s="16">
        <v>70</v>
      </c>
      <c r="F211" s="6">
        <v>1</v>
      </c>
      <c r="G211" s="3" t="s">
        <v>634</v>
      </c>
    </row>
    <row r="212" spans="1:7" ht="24" customHeight="1">
      <c r="A212" s="4" t="s">
        <v>2</v>
      </c>
      <c r="B212" s="5" t="s">
        <v>455</v>
      </c>
      <c r="C212" s="2">
        <v>0</v>
      </c>
      <c r="D212" s="2">
        <v>90</v>
      </c>
      <c r="E212" s="16">
        <v>90</v>
      </c>
      <c r="F212" s="6">
        <v>1</v>
      </c>
      <c r="G212" s="3" t="s">
        <v>1719</v>
      </c>
    </row>
    <row r="213" spans="1:7" ht="15" customHeight="1">
      <c r="A213" s="4" t="s">
        <v>2</v>
      </c>
      <c r="B213" s="5" t="s">
        <v>455</v>
      </c>
      <c r="C213" s="2">
        <v>0</v>
      </c>
      <c r="D213" s="2">
        <v>70</v>
      </c>
      <c r="E213" s="16">
        <v>70</v>
      </c>
      <c r="F213" s="6">
        <v>1</v>
      </c>
      <c r="G213" s="3" t="s">
        <v>635</v>
      </c>
    </row>
    <row r="214" spans="1:7" ht="22.5" customHeight="1">
      <c r="A214" s="4" t="s">
        <v>2</v>
      </c>
      <c r="B214" s="5" t="s">
        <v>455</v>
      </c>
      <c r="C214" s="2">
        <v>0</v>
      </c>
      <c r="D214" s="2">
        <v>75</v>
      </c>
      <c r="E214" s="16">
        <v>75</v>
      </c>
      <c r="F214" s="6">
        <v>1</v>
      </c>
      <c r="G214" s="3" t="s">
        <v>1720</v>
      </c>
    </row>
    <row r="215" spans="1:7" ht="15" customHeight="1">
      <c r="A215" s="4" t="s">
        <v>2</v>
      </c>
      <c r="B215" s="5" t="s">
        <v>455</v>
      </c>
      <c r="C215" s="2">
        <v>0</v>
      </c>
      <c r="D215" s="2">
        <v>175</v>
      </c>
      <c r="E215" s="16">
        <v>175</v>
      </c>
      <c r="F215" s="6">
        <v>1</v>
      </c>
      <c r="G215" s="3" t="s">
        <v>636</v>
      </c>
    </row>
    <row r="216" spans="1:7" ht="15" customHeight="1">
      <c r="A216" s="4" t="s">
        <v>2</v>
      </c>
      <c r="B216" s="5" t="s">
        <v>455</v>
      </c>
      <c r="C216" s="2">
        <v>0</v>
      </c>
      <c r="D216" s="2">
        <v>60</v>
      </c>
      <c r="E216" s="16">
        <v>60</v>
      </c>
      <c r="F216" s="6">
        <v>1</v>
      </c>
      <c r="G216" s="3" t="s">
        <v>637</v>
      </c>
    </row>
    <row r="217" spans="1:7" ht="22.5" customHeight="1">
      <c r="A217" s="4" t="s">
        <v>2</v>
      </c>
      <c r="B217" s="5" t="s">
        <v>455</v>
      </c>
      <c r="C217" s="2">
        <v>0</v>
      </c>
      <c r="D217" s="2">
        <v>100</v>
      </c>
      <c r="E217" s="16">
        <v>100</v>
      </c>
      <c r="F217" s="6">
        <v>1</v>
      </c>
      <c r="G217" s="3" t="s">
        <v>1721</v>
      </c>
    </row>
    <row r="218" spans="1:7" ht="25.5" customHeight="1">
      <c r="A218" s="4" t="s">
        <v>2</v>
      </c>
      <c r="B218" s="23" t="s">
        <v>1535</v>
      </c>
      <c r="C218" s="2">
        <v>0</v>
      </c>
      <c r="D218" s="2">
        <v>7</v>
      </c>
      <c r="E218" s="16">
        <v>7</v>
      </c>
      <c r="F218" s="6">
        <v>1</v>
      </c>
      <c r="G218" s="3" t="s">
        <v>638</v>
      </c>
    </row>
    <row r="219" spans="1:7" ht="15" customHeight="1">
      <c r="A219" s="4" t="s">
        <v>2</v>
      </c>
      <c r="B219" s="5" t="s">
        <v>455</v>
      </c>
      <c r="C219" s="2">
        <v>0</v>
      </c>
      <c r="D219" s="2">
        <v>45</v>
      </c>
      <c r="E219" s="16">
        <v>45</v>
      </c>
      <c r="F219" s="6">
        <v>1</v>
      </c>
      <c r="G219" s="3" t="s">
        <v>639</v>
      </c>
    </row>
    <row r="220" spans="1:7" ht="38.25" customHeight="1">
      <c r="A220" s="4" t="s">
        <v>2</v>
      </c>
      <c r="B220" s="5" t="s">
        <v>455</v>
      </c>
      <c r="C220" s="2">
        <v>0</v>
      </c>
      <c r="D220" s="2">
        <v>120</v>
      </c>
      <c r="E220" s="16">
        <v>120</v>
      </c>
      <c r="F220" s="6">
        <v>1</v>
      </c>
      <c r="G220" s="3" t="s">
        <v>1722</v>
      </c>
    </row>
    <row r="221" spans="1:7" ht="15" customHeight="1">
      <c r="A221" s="4" t="s">
        <v>2</v>
      </c>
      <c r="B221" s="5" t="s">
        <v>455</v>
      </c>
      <c r="C221" s="2">
        <v>0</v>
      </c>
      <c r="D221" s="2">
        <v>130</v>
      </c>
      <c r="E221" s="16">
        <v>130</v>
      </c>
      <c r="F221" s="6">
        <v>1</v>
      </c>
      <c r="G221" s="3" t="s">
        <v>640</v>
      </c>
    </row>
    <row r="222" spans="1:7" ht="21.75" customHeight="1">
      <c r="A222" s="4" t="s">
        <v>2</v>
      </c>
      <c r="B222" s="5" t="s">
        <v>455</v>
      </c>
      <c r="C222" s="2">
        <v>0</v>
      </c>
      <c r="D222" s="2">
        <v>80</v>
      </c>
      <c r="E222" s="16">
        <v>80</v>
      </c>
      <c r="F222" s="6">
        <v>1</v>
      </c>
      <c r="G222" s="3" t="s">
        <v>1723</v>
      </c>
    </row>
    <row r="223" spans="1:7" ht="15" customHeight="1">
      <c r="A223" s="4" t="s">
        <v>2</v>
      </c>
      <c r="B223" s="5" t="s">
        <v>455</v>
      </c>
      <c r="C223" s="2">
        <v>0</v>
      </c>
      <c r="D223" s="2">
        <v>15</v>
      </c>
      <c r="E223" s="16">
        <v>15</v>
      </c>
      <c r="F223" s="6">
        <v>1</v>
      </c>
      <c r="G223" s="3" t="s">
        <v>641</v>
      </c>
    </row>
    <row r="224" spans="1:7" ht="27" customHeight="1">
      <c r="A224" s="4" t="s">
        <v>2</v>
      </c>
      <c r="B224" s="5" t="s">
        <v>455</v>
      </c>
      <c r="C224" s="2">
        <v>0</v>
      </c>
      <c r="D224" s="2">
        <v>50</v>
      </c>
      <c r="E224" s="16">
        <v>50</v>
      </c>
      <c r="F224" s="6">
        <v>1</v>
      </c>
      <c r="G224" s="3" t="s">
        <v>642</v>
      </c>
    </row>
    <row r="225" spans="1:7" ht="15" customHeight="1">
      <c r="A225" s="4" t="s">
        <v>2</v>
      </c>
      <c r="B225" s="5" t="s">
        <v>455</v>
      </c>
      <c r="C225" s="2">
        <v>0</v>
      </c>
      <c r="D225" s="2">
        <v>140</v>
      </c>
      <c r="E225" s="16">
        <v>140</v>
      </c>
      <c r="F225" s="6">
        <v>1</v>
      </c>
      <c r="G225" s="3" t="s">
        <v>1724</v>
      </c>
    </row>
    <row r="226" spans="1:7" ht="24.75" customHeight="1">
      <c r="A226" s="4" t="s">
        <v>2</v>
      </c>
      <c r="B226" s="23" t="s">
        <v>1536</v>
      </c>
      <c r="C226" s="2">
        <v>650</v>
      </c>
      <c r="D226" s="2">
        <v>695</v>
      </c>
      <c r="E226" s="16">
        <v>695</v>
      </c>
      <c r="F226" s="6">
        <v>1</v>
      </c>
      <c r="G226" s="3" t="s">
        <v>643</v>
      </c>
    </row>
    <row r="227" spans="1:7" ht="15" customHeight="1">
      <c r="A227" s="4" t="s">
        <v>2</v>
      </c>
      <c r="B227" s="5" t="s">
        <v>455</v>
      </c>
      <c r="C227" s="2">
        <v>0</v>
      </c>
      <c r="D227" s="2">
        <v>215</v>
      </c>
      <c r="E227" s="16">
        <v>215</v>
      </c>
      <c r="F227" s="6">
        <v>1</v>
      </c>
      <c r="G227" s="3" t="s">
        <v>644</v>
      </c>
    </row>
    <row r="228" spans="1:7" ht="22.5" customHeight="1">
      <c r="A228" s="4" t="s">
        <v>2</v>
      </c>
      <c r="B228" s="5" t="s">
        <v>455</v>
      </c>
      <c r="C228" s="2">
        <v>0</v>
      </c>
      <c r="D228" s="2">
        <v>10</v>
      </c>
      <c r="E228" s="16">
        <v>10</v>
      </c>
      <c r="F228" s="6">
        <v>1</v>
      </c>
      <c r="G228" s="3" t="s">
        <v>645</v>
      </c>
    </row>
    <row r="229" spans="1:7" ht="15" customHeight="1">
      <c r="A229" s="4" t="s">
        <v>2</v>
      </c>
      <c r="B229" s="5" t="s">
        <v>455</v>
      </c>
      <c r="C229" s="2">
        <v>0</v>
      </c>
      <c r="D229" s="2">
        <v>10</v>
      </c>
      <c r="E229" s="16">
        <v>10</v>
      </c>
      <c r="F229" s="6">
        <v>1</v>
      </c>
      <c r="G229" s="3" t="s">
        <v>646</v>
      </c>
    </row>
    <row r="230" spans="1:7" ht="15" customHeight="1">
      <c r="A230" s="4" t="s">
        <v>2</v>
      </c>
      <c r="B230" s="5" t="s">
        <v>455</v>
      </c>
      <c r="C230" s="2">
        <v>0</v>
      </c>
      <c r="D230" s="2">
        <v>30</v>
      </c>
      <c r="E230" s="16">
        <v>30</v>
      </c>
      <c r="F230" s="6">
        <v>1</v>
      </c>
      <c r="G230" s="3" t="s">
        <v>647</v>
      </c>
    </row>
    <row r="231" spans="1:7" ht="24.75" customHeight="1">
      <c r="A231" s="4" t="s">
        <v>2</v>
      </c>
      <c r="B231" s="23" t="s">
        <v>1536</v>
      </c>
      <c r="C231" s="2">
        <v>0</v>
      </c>
      <c r="D231" s="2">
        <v>10</v>
      </c>
      <c r="E231" s="16">
        <v>10</v>
      </c>
      <c r="F231" s="6">
        <v>1</v>
      </c>
      <c r="G231" s="3" t="s">
        <v>648</v>
      </c>
    </row>
    <row r="232" spans="1:7" ht="24.75" customHeight="1">
      <c r="A232" s="4" t="s">
        <v>2</v>
      </c>
      <c r="B232" s="23" t="s">
        <v>1536</v>
      </c>
      <c r="C232" s="2">
        <v>0</v>
      </c>
      <c r="D232" s="2">
        <v>49</v>
      </c>
      <c r="E232" s="16">
        <v>49</v>
      </c>
      <c r="F232" s="6">
        <v>1</v>
      </c>
      <c r="G232" s="3" t="s">
        <v>649</v>
      </c>
    </row>
    <row r="233" spans="1:7" ht="26.25" customHeight="1">
      <c r="A233" s="4" t="s">
        <v>2</v>
      </c>
      <c r="B233" s="23" t="s">
        <v>1535</v>
      </c>
      <c r="C233" s="2">
        <v>0</v>
      </c>
      <c r="D233" s="2">
        <v>10</v>
      </c>
      <c r="E233" s="16">
        <v>10</v>
      </c>
      <c r="F233" s="6">
        <v>1</v>
      </c>
      <c r="G233" s="3" t="s">
        <v>650</v>
      </c>
    </row>
    <row r="234" spans="1:7" ht="28.5" customHeight="1">
      <c r="A234" s="4" t="s">
        <v>2</v>
      </c>
      <c r="B234" s="23" t="s">
        <v>1535</v>
      </c>
      <c r="C234" s="2">
        <v>0</v>
      </c>
      <c r="D234" s="2">
        <v>15</v>
      </c>
      <c r="E234" s="16">
        <v>15</v>
      </c>
      <c r="F234" s="6">
        <v>1</v>
      </c>
      <c r="G234" s="3" t="s">
        <v>651</v>
      </c>
    </row>
    <row r="235" spans="1:7" ht="15" customHeight="1">
      <c r="A235" s="4" t="s">
        <v>2</v>
      </c>
      <c r="B235" s="5" t="s">
        <v>455</v>
      </c>
      <c r="C235" s="2">
        <v>2025</v>
      </c>
      <c r="D235" s="2">
        <v>2025</v>
      </c>
      <c r="E235" s="16">
        <v>2025</v>
      </c>
      <c r="F235" s="6">
        <v>1</v>
      </c>
      <c r="G235" s="3" t="s">
        <v>652</v>
      </c>
    </row>
    <row r="236" spans="1:7" ht="22.5" customHeight="1">
      <c r="A236" s="4" t="s">
        <v>2</v>
      </c>
      <c r="B236" s="5" t="s">
        <v>455</v>
      </c>
      <c r="C236" s="2">
        <v>1000</v>
      </c>
      <c r="D236" s="2">
        <v>1000</v>
      </c>
      <c r="E236" s="16">
        <v>1000</v>
      </c>
      <c r="F236" s="6">
        <v>1</v>
      </c>
      <c r="G236" s="3" t="s">
        <v>653</v>
      </c>
    </row>
    <row r="237" spans="1:7" ht="27" customHeight="1">
      <c r="A237" s="4" t="s">
        <v>2</v>
      </c>
      <c r="B237" s="23" t="s">
        <v>1536</v>
      </c>
      <c r="C237" s="2">
        <v>100</v>
      </c>
      <c r="D237" s="2">
        <v>100</v>
      </c>
      <c r="E237" s="16">
        <v>100</v>
      </c>
      <c r="F237" s="6">
        <v>1</v>
      </c>
      <c r="G237" s="3" t="s">
        <v>654</v>
      </c>
    </row>
    <row r="238" spans="1:7" ht="25.5" customHeight="1">
      <c r="A238" s="4" t="s">
        <v>2</v>
      </c>
      <c r="B238" s="23" t="s">
        <v>1535</v>
      </c>
      <c r="C238" s="2">
        <v>0</v>
      </c>
      <c r="D238" s="2">
        <v>7</v>
      </c>
      <c r="E238" s="16">
        <v>7</v>
      </c>
      <c r="F238" s="6">
        <v>1</v>
      </c>
      <c r="G238" s="3" t="s">
        <v>655</v>
      </c>
    </row>
    <row r="239" spans="1:7" ht="15" customHeight="1">
      <c r="A239" s="4" t="s">
        <v>2</v>
      </c>
      <c r="B239" s="5" t="s">
        <v>455</v>
      </c>
      <c r="C239" s="2">
        <v>0</v>
      </c>
      <c r="D239" s="2">
        <v>5</v>
      </c>
      <c r="E239" s="16">
        <v>5</v>
      </c>
      <c r="F239" s="6">
        <v>1</v>
      </c>
      <c r="G239" s="3" t="s">
        <v>656</v>
      </c>
    </row>
    <row r="240" spans="1:7" ht="15" customHeight="1">
      <c r="A240" s="4" t="s">
        <v>2</v>
      </c>
      <c r="B240" s="5" t="s">
        <v>455</v>
      </c>
      <c r="C240" s="2">
        <v>0</v>
      </c>
      <c r="D240" s="2">
        <v>7</v>
      </c>
      <c r="E240" s="16">
        <v>7</v>
      </c>
      <c r="F240" s="6">
        <v>1</v>
      </c>
      <c r="G240" s="3" t="s">
        <v>657</v>
      </c>
    </row>
    <row r="241" spans="1:7" ht="15" customHeight="1">
      <c r="A241" s="4" t="s">
        <v>2</v>
      </c>
      <c r="B241" s="5" t="s">
        <v>455</v>
      </c>
      <c r="C241" s="2">
        <v>0</v>
      </c>
      <c r="D241" s="2">
        <v>10</v>
      </c>
      <c r="E241" s="16">
        <v>10</v>
      </c>
      <c r="F241" s="6">
        <v>1</v>
      </c>
      <c r="G241" s="3" t="s">
        <v>658</v>
      </c>
    </row>
    <row r="242" spans="1:7" ht="24" customHeight="1">
      <c r="A242" s="4" t="s">
        <v>2</v>
      </c>
      <c r="B242" s="23" t="s">
        <v>1536</v>
      </c>
      <c r="C242" s="2">
        <v>0</v>
      </c>
      <c r="D242" s="2">
        <v>20</v>
      </c>
      <c r="E242" s="16">
        <v>20</v>
      </c>
      <c r="F242" s="6">
        <v>1</v>
      </c>
      <c r="G242" s="3" t="s">
        <v>659</v>
      </c>
    </row>
    <row r="243" spans="1:7" ht="23.25" customHeight="1">
      <c r="A243" s="4" t="s">
        <v>2</v>
      </c>
      <c r="B243" s="23" t="s">
        <v>1536</v>
      </c>
      <c r="C243" s="2">
        <v>0</v>
      </c>
      <c r="D243" s="2">
        <v>47</v>
      </c>
      <c r="E243" s="16">
        <v>47</v>
      </c>
      <c r="F243" s="6">
        <v>1</v>
      </c>
      <c r="G243" s="3" t="s">
        <v>660</v>
      </c>
    </row>
    <row r="244" spans="1:7" ht="27.75" customHeight="1">
      <c r="A244" s="4" t="s">
        <v>2</v>
      </c>
      <c r="B244" s="23" t="s">
        <v>1535</v>
      </c>
      <c r="C244" s="2">
        <v>0</v>
      </c>
      <c r="D244" s="2">
        <v>15</v>
      </c>
      <c r="E244" s="16">
        <v>15</v>
      </c>
      <c r="F244" s="6">
        <v>1</v>
      </c>
      <c r="G244" s="3" t="s">
        <v>661</v>
      </c>
    </row>
    <row r="245" spans="1:7" ht="15" customHeight="1">
      <c r="A245" s="4" t="s">
        <v>2</v>
      </c>
      <c r="B245" s="5" t="s">
        <v>455</v>
      </c>
      <c r="C245" s="2">
        <v>0</v>
      </c>
      <c r="D245" s="2">
        <v>20</v>
      </c>
      <c r="E245" s="16">
        <v>20</v>
      </c>
      <c r="F245" s="6">
        <v>1</v>
      </c>
      <c r="G245" s="3" t="s">
        <v>662</v>
      </c>
    </row>
    <row r="246" spans="1:7" ht="24" customHeight="1">
      <c r="A246" s="4" t="s">
        <v>2</v>
      </c>
      <c r="B246" s="23" t="s">
        <v>1535</v>
      </c>
      <c r="C246" s="2">
        <v>0</v>
      </c>
      <c r="D246" s="2">
        <v>7</v>
      </c>
      <c r="E246" s="16">
        <v>7</v>
      </c>
      <c r="F246" s="6">
        <v>1</v>
      </c>
      <c r="G246" s="3" t="s">
        <v>663</v>
      </c>
    </row>
    <row r="247" spans="1:7" ht="23.25" customHeight="1">
      <c r="A247" s="4" t="s">
        <v>2</v>
      </c>
      <c r="B247" s="23" t="s">
        <v>1535</v>
      </c>
      <c r="C247" s="2">
        <v>0</v>
      </c>
      <c r="D247" s="2">
        <v>10</v>
      </c>
      <c r="E247" s="16">
        <v>10</v>
      </c>
      <c r="F247" s="6">
        <v>1</v>
      </c>
      <c r="G247" s="3" t="s">
        <v>664</v>
      </c>
    </row>
    <row r="248" spans="1:7" ht="15" customHeight="1">
      <c r="A248" s="4" t="s">
        <v>2</v>
      </c>
      <c r="B248" s="5" t="s">
        <v>455</v>
      </c>
      <c r="C248" s="2">
        <v>0</v>
      </c>
      <c r="D248" s="2">
        <v>5</v>
      </c>
      <c r="E248" s="16">
        <v>0</v>
      </c>
      <c r="F248" s="6">
        <v>0</v>
      </c>
      <c r="G248" s="3" t="s">
        <v>665</v>
      </c>
    </row>
    <row r="249" spans="1:7" ht="15" customHeight="1">
      <c r="A249" s="4" t="s">
        <v>2</v>
      </c>
      <c r="B249" s="5" t="s">
        <v>455</v>
      </c>
      <c r="C249" s="2">
        <v>0</v>
      </c>
      <c r="D249" s="2">
        <v>5</v>
      </c>
      <c r="E249" s="16">
        <v>5</v>
      </c>
      <c r="F249" s="6">
        <v>1</v>
      </c>
      <c r="G249" s="3" t="s">
        <v>666</v>
      </c>
    </row>
    <row r="250" spans="1:7" ht="22.5" customHeight="1">
      <c r="A250" s="4" t="s">
        <v>2</v>
      </c>
      <c r="B250" s="23" t="s">
        <v>1536</v>
      </c>
      <c r="C250" s="2">
        <v>0</v>
      </c>
      <c r="D250" s="2">
        <v>5</v>
      </c>
      <c r="E250" s="16">
        <v>5</v>
      </c>
      <c r="F250" s="6">
        <v>1</v>
      </c>
      <c r="G250" s="3" t="s">
        <v>667</v>
      </c>
    </row>
    <row r="251" spans="1:7" ht="15" customHeight="1">
      <c r="A251" s="4" t="s">
        <v>2</v>
      </c>
      <c r="B251" s="5" t="s">
        <v>455</v>
      </c>
      <c r="C251" s="2">
        <v>0</v>
      </c>
      <c r="D251" s="2">
        <v>20</v>
      </c>
      <c r="E251" s="16">
        <v>20</v>
      </c>
      <c r="F251" s="6">
        <v>1</v>
      </c>
      <c r="G251" s="3" t="s">
        <v>668</v>
      </c>
    </row>
    <row r="252" spans="1:7" ht="22.5" customHeight="1">
      <c r="A252" s="4" t="s">
        <v>2</v>
      </c>
      <c r="B252" s="5" t="s">
        <v>455</v>
      </c>
      <c r="C252" s="2">
        <v>0</v>
      </c>
      <c r="D252" s="2">
        <v>8</v>
      </c>
      <c r="E252" s="16">
        <v>8</v>
      </c>
      <c r="F252" s="6">
        <v>1</v>
      </c>
      <c r="G252" s="3" t="s">
        <v>669</v>
      </c>
    </row>
    <row r="253" spans="1:7" ht="23.25" customHeight="1">
      <c r="A253" s="4" t="s">
        <v>2</v>
      </c>
      <c r="B253" s="5" t="s">
        <v>438</v>
      </c>
      <c r="C253" s="2">
        <v>0</v>
      </c>
      <c r="D253" s="2">
        <v>10</v>
      </c>
      <c r="E253" s="16">
        <v>10</v>
      </c>
      <c r="F253" s="6">
        <v>1</v>
      </c>
      <c r="G253" s="3" t="s">
        <v>670</v>
      </c>
    </row>
    <row r="254" spans="1:7" ht="24" customHeight="1">
      <c r="A254" s="4" t="s">
        <v>2</v>
      </c>
      <c r="B254" s="5" t="s">
        <v>449</v>
      </c>
      <c r="C254" s="2">
        <v>0</v>
      </c>
      <c r="D254" s="2">
        <v>150</v>
      </c>
      <c r="E254" s="16">
        <v>150</v>
      </c>
      <c r="F254" s="6">
        <v>1</v>
      </c>
      <c r="G254" s="3" t="s">
        <v>671</v>
      </c>
    </row>
    <row r="255" spans="1:7" ht="15" customHeight="1">
      <c r="A255" s="4" t="s">
        <v>2</v>
      </c>
      <c r="B255" s="5" t="s">
        <v>455</v>
      </c>
      <c r="C255" s="2">
        <v>0</v>
      </c>
      <c r="D255" s="2">
        <v>810</v>
      </c>
      <c r="E255" s="16">
        <v>810</v>
      </c>
      <c r="F255" s="6">
        <v>1</v>
      </c>
      <c r="G255" s="3" t="s">
        <v>672</v>
      </c>
    </row>
    <row r="256" spans="1:7" ht="15" customHeight="1">
      <c r="A256" s="192" t="s">
        <v>382</v>
      </c>
      <c r="B256" s="192"/>
      <c r="C256" s="2">
        <v>31340</v>
      </c>
      <c r="D256" s="2">
        <v>31335</v>
      </c>
      <c r="E256" s="16">
        <v>31320</v>
      </c>
      <c r="F256" s="6">
        <v>0.99952</v>
      </c>
      <c r="G256" s="7" t="s">
        <v>2</v>
      </c>
    </row>
    <row r="257" spans="1:7" ht="15" customHeight="1">
      <c r="A257" s="180" t="s">
        <v>68</v>
      </c>
      <c r="B257" s="180"/>
      <c r="C257" s="180"/>
      <c r="D257" s="180"/>
      <c r="E257" s="180"/>
      <c r="F257" s="180"/>
      <c r="G257" s="180"/>
    </row>
    <row r="258" spans="1:7" ht="21.75" customHeight="1">
      <c r="A258" s="4" t="s">
        <v>2</v>
      </c>
      <c r="B258" s="5" t="s">
        <v>455</v>
      </c>
      <c r="C258" s="2">
        <v>18</v>
      </c>
      <c r="D258" s="2">
        <v>83</v>
      </c>
      <c r="E258" s="16">
        <v>83</v>
      </c>
      <c r="F258" s="6">
        <v>1</v>
      </c>
      <c r="G258" s="3" t="s">
        <v>673</v>
      </c>
    </row>
    <row r="259" spans="1:7" ht="15" customHeight="1">
      <c r="A259" s="192" t="s">
        <v>70</v>
      </c>
      <c r="B259" s="192"/>
      <c r="C259" s="2">
        <v>18</v>
      </c>
      <c r="D259" s="2">
        <v>83</v>
      </c>
      <c r="E259" s="16">
        <v>83</v>
      </c>
      <c r="F259" s="6">
        <v>1</v>
      </c>
      <c r="G259" s="7" t="s">
        <v>2</v>
      </c>
    </row>
    <row r="260" spans="1:7" ht="15" customHeight="1">
      <c r="A260" s="180" t="s">
        <v>62</v>
      </c>
      <c r="B260" s="180"/>
      <c r="C260" s="180"/>
      <c r="D260" s="180"/>
      <c r="E260" s="180"/>
      <c r="F260" s="180"/>
      <c r="G260" s="180"/>
    </row>
    <row r="261" spans="1:7" ht="23.25" customHeight="1">
      <c r="A261" s="4" t="s">
        <v>2</v>
      </c>
      <c r="B261" s="5" t="s">
        <v>438</v>
      </c>
      <c r="C261" s="2">
        <v>400</v>
      </c>
      <c r="D261" s="2">
        <v>0</v>
      </c>
      <c r="E261" s="16">
        <v>0</v>
      </c>
      <c r="F261" s="6">
        <v>0</v>
      </c>
      <c r="G261" s="3" t="s">
        <v>1725</v>
      </c>
    </row>
    <row r="262" spans="1:7" ht="31.5" customHeight="1">
      <c r="A262" s="4" t="s">
        <v>2</v>
      </c>
      <c r="B262" s="5" t="s">
        <v>438</v>
      </c>
      <c r="C262" s="2">
        <v>0</v>
      </c>
      <c r="D262" s="2">
        <v>90</v>
      </c>
      <c r="E262" s="16">
        <v>90</v>
      </c>
      <c r="F262" s="6">
        <v>1</v>
      </c>
      <c r="G262" s="3" t="s">
        <v>674</v>
      </c>
    </row>
    <row r="263" spans="1:7" ht="33.75" customHeight="1">
      <c r="A263" s="4" t="s">
        <v>2</v>
      </c>
      <c r="B263" s="5" t="s">
        <v>438</v>
      </c>
      <c r="C263" s="2">
        <v>0</v>
      </c>
      <c r="D263" s="2">
        <v>90</v>
      </c>
      <c r="E263" s="16">
        <v>90</v>
      </c>
      <c r="F263" s="6">
        <v>1</v>
      </c>
      <c r="G263" s="3" t="s">
        <v>675</v>
      </c>
    </row>
    <row r="264" spans="1:7" ht="26.25" customHeight="1">
      <c r="A264" s="4" t="s">
        <v>2</v>
      </c>
      <c r="B264" s="5" t="s">
        <v>438</v>
      </c>
      <c r="C264" s="2">
        <v>0</v>
      </c>
      <c r="D264" s="2">
        <v>85</v>
      </c>
      <c r="E264" s="16">
        <v>85</v>
      </c>
      <c r="F264" s="6">
        <v>1</v>
      </c>
      <c r="G264" s="3" t="s">
        <v>676</v>
      </c>
    </row>
    <row r="265" spans="1:7" ht="27" customHeight="1">
      <c r="A265" s="4" t="s">
        <v>2</v>
      </c>
      <c r="B265" s="5" t="s">
        <v>438</v>
      </c>
      <c r="C265" s="2">
        <v>0</v>
      </c>
      <c r="D265" s="2">
        <v>45</v>
      </c>
      <c r="E265" s="16">
        <v>45</v>
      </c>
      <c r="F265" s="6">
        <v>1</v>
      </c>
      <c r="G265" s="3" t="s">
        <v>677</v>
      </c>
    </row>
    <row r="266" spans="1:7" ht="27" customHeight="1">
      <c r="A266" s="4" t="s">
        <v>2</v>
      </c>
      <c r="B266" s="5" t="s">
        <v>438</v>
      </c>
      <c r="C266" s="2">
        <v>0</v>
      </c>
      <c r="D266" s="2">
        <v>45</v>
      </c>
      <c r="E266" s="16">
        <v>45</v>
      </c>
      <c r="F266" s="6">
        <v>1</v>
      </c>
      <c r="G266" s="3" t="s">
        <v>678</v>
      </c>
    </row>
    <row r="267" spans="1:7" ht="26.25" customHeight="1">
      <c r="A267" s="4" t="s">
        <v>2</v>
      </c>
      <c r="B267" s="5" t="s">
        <v>438</v>
      </c>
      <c r="C267" s="2">
        <v>0</v>
      </c>
      <c r="D267" s="2">
        <v>45</v>
      </c>
      <c r="E267" s="16">
        <v>45</v>
      </c>
      <c r="F267" s="6">
        <v>1</v>
      </c>
      <c r="G267" s="3" t="s">
        <v>679</v>
      </c>
    </row>
    <row r="268" spans="1:7" ht="15" customHeight="1">
      <c r="A268" s="192" t="s">
        <v>63</v>
      </c>
      <c r="B268" s="192"/>
      <c r="C268" s="2">
        <v>400</v>
      </c>
      <c r="D268" s="2">
        <v>400</v>
      </c>
      <c r="E268" s="16">
        <v>400</v>
      </c>
      <c r="F268" s="6">
        <v>1</v>
      </c>
      <c r="G268" s="7" t="s">
        <v>2</v>
      </c>
    </row>
    <row r="269" spans="1:7" ht="15" customHeight="1">
      <c r="A269" s="180" t="s">
        <v>384</v>
      </c>
      <c r="B269" s="180"/>
      <c r="C269" s="180"/>
      <c r="D269" s="180"/>
      <c r="E269" s="180"/>
      <c r="F269" s="180"/>
      <c r="G269" s="180"/>
    </row>
    <row r="270" spans="1:7" ht="24.75" customHeight="1">
      <c r="A270" s="4" t="s">
        <v>2</v>
      </c>
      <c r="B270" s="5" t="s">
        <v>449</v>
      </c>
      <c r="C270" s="2">
        <v>945</v>
      </c>
      <c r="D270" s="2">
        <v>0</v>
      </c>
      <c r="E270" s="16">
        <v>0</v>
      </c>
      <c r="F270" s="6">
        <v>0</v>
      </c>
      <c r="G270" s="3" t="s">
        <v>1726</v>
      </c>
    </row>
    <row r="271" spans="1:7" ht="25.5" customHeight="1">
      <c r="A271" s="4" t="s">
        <v>2</v>
      </c>
      <c r="B271" s="23" t="s">
        <v>1536</v>
      </c>
      <c r="C271" s="2">
        <v>0</v>
      </c>
      <c r="D271" s="2">
        <v>120</v>
      </c>
      <c r="E271" s="16">
        <v>120</v>
      </c>
      <c r="F271" s="6">
        <v>1</v>
      </c>
      <c r="G271" s="3" t="s">
        <v>680</v>
      </c>
    </row>
    <row r="272" spans="1:7" ht="25.5" customHeight="1">
      <c r="A272" s="4" t="s">
        <v>2</v>
      </c>
      <c r="B272" s="23" t="s">
        <v>1536</v>
      </c>
      <c r="C272" s="2">
        <v>180</v>
      </c>
      <c r="D272" s="2">
        <v>0</v>
      </c>
      <c r="E272" s="16">
        <v>0</v>
      </c>
      <c r="F272" s="6">
        <v>0</v>
      </c>
      <c r="G272" s="3" t="s">
        <v>681</v>
      </c>
    </row>
    <row r="273" spans="1:7" ht="23.25" customHeight="1">
      <c r="A273" s="4" t="s">
        <v>2</v>
      </c>
      <c r="B273" s="23" t="s">
        <v>1536</v>
      </c>
      <c r="C273" s="2">
        <v>0</v>
      </c>
      <c r="D273" s="2">
        <v>20</v>
      </c>
      <c r="E273" s="16">
        <v>20</v>
      </c>
      <c r="F273" s="6">
        <v>1</v>
      </c>
      <c r="G273" s="3" t="s">
        <v>682</v>
      </c>
    </row>
    <row r="274" spans="1:7" ht="22.5" customHeight="1">
      <c r="A274" s="4" t="s">
        <v>2</v>
      </c>
      <c r="B274" s="23" t="s">
        <v>1536</v>
      </c>
      <c r="C274" s="2">
        <v>0</v>
      </c>
      <c r="D274" s="2">
        <v>50</v>
      </c>
      <c r="E274" s="16">
        <v>50</v>
      </c>
      <c r="F274" s="6">
        <v>1</v>
      </c>
      <c r="G274" s="3" t="s">
        <v>683</v>
      </c>
    </row>
    <row r="275" spans="1:7" ht="15" customHeight="1">
      <c r="A275" s="4" t="s">
        <v>2</v>
      </c>
      <c r="B275" s="5" t="s">
        <v>455</v>
      </c>
      <c r="C275" s="2">
        <v>0</v>
      </c>
      <c r="D275" s="2">
        <v>20</v>
      </c>
      <c r="E275" s="16">
        <v>20</v>
      </c>
      <c r="F275" s="6">
        <v>1</v>
      </c>
      <c r="G275" s="3" t="s">
        <v>684</v>
      </c>
    </row>
    <row r="276" spans="1:7" ht="24.75" customHeight="1">
      <c r="A276" s="4" t="s">
        <v>2</v>
      </c>
      <c r="B276" s="5" t="s">
        <v>536</v>
      </c>
      <c r="C276" s="2">
        <v>0</v>
      </c>
      <c r="D276" s="2">
        <v>50</v>
      </c>
      <c r="E276" s="16">
        <v>50</v>
      </c>
      <c r="F276" s="6">
        <v>1</v>
      </c>
      <c r="G276" s="3" t="s">
        <v>685</v>
      </c>
    </row>
    <row r="277" spans="1:7" ht="15" customHeight="1">
      <c r="A277" s="4" t="s">
        <v>2</v>
      </c>
      <c r="B277" s="5" t="s">
        <v>455</v>
      </c>
      <c r="C277" s="2">
        <v>0</v>
      </c>
      <c r="D277" s="2">
        <v>85</v>
      </c>
      <c r="E277" s="16">
        <v>85</v>
      </c>
      <c r="F277" s="6">
        <v>1</v>
      </c>
      <c r="G277" s="3" t="s">
        <v>686</v>
      </c>
    </row>
    <row r="278" spans="1:7" ht="24" customHeight="1">
      <c r="A278" s="4" t="s">
        <v>2</v>
      </c>
      <c r="B278" s="5" t="s">
        <v>438</v>
      </c>
      <c r="C278" s="2">
        <v>0</v>
      </c>
      <c r="D278" s="2">
        <v>70</v>
      </c>
      <c r="E278" s="16">
        <v>70</v>
      </c>
      <c r="F278" s="6">
        <v>1</v>
      </c>
      <c r="G278" s="3" t="s">
        <v>687</v>
      </c>
    </row>
    <row r="279" spans="1:7" ht="22.5" customHeight="1">
      <c r="A279" s="4" t="s">
        <v>2</v>
      </c>
      <c r="B279" s="5" t="s">
        <v>455</v>
      </c>
      <c r="C279" s="2">
        <v>270</v>
      </c>
      <c r="D279" s="2">
        <v>270</v>
      </c>
      <c r="E279" s="16">
        <v>270</v>
      </c>
      <c r="F279" s="6">
        <v>1</v>
      </c>
      <c r="G279" s="3" t="s">
        <v>688</v>
      </c>
    </row>
    <row r="280" spans="1:7" ht="15" customHeight="1">
      <c r="A280" s="4" t="s">
        <v>2</v>
      </c>
      <c r="B280" s="5" t="s">
        <v>455</v>
      </c>
      <c r="C280" s="2">
        <v>0</v>
      </c>
      <c r="D280" s="2">
        <v>30</v>
      </c>
      <c r="E280" s="16">
        <v>30</v>
      </c>
      <c r="F280" s="6">
        <v>1</v>
      </c>
      <c r="G280" s="3" t="s">
        <v>689</v>
      </c>
    </row>
    <row r="281" spans="1:7" ht="21.75" customHeight="1">
      <c r="A281" s="4" t="s">
        <v>2</v>
      </c>
      <c r="B281" s="23" t="s">
        <v>1536</v>
      </c>
      <c r="C281" s="2">
        <v>150</v>
      </c>
      <c r="D281" s="2">
        <v>150</v>
      </c>
      <c r="E281" s="16">
        <v>150</v>
      </c>
      <c r="F281" s="6">
        <v>1</v>
      </c>
      <c r="G281" s="3" t="s">
        <v>690</v>
      </c>
    </row>
    <row r="282" spans="1:7" ht="24.75" customHeight="1">
      <c r="A282" s="4" t="s">
        <v>2</v>
      </c>
      <c r="B282" s="23" t="s">
        <v>1536</v>
      </c>
      <c r="C282" s="2">
        <v>0</v>
      </c>
      <c r="D282" s="2">
        <v>15</v>
      </c>
      <c r="E282" s="16">
        <v>15</v>
      </c>
      <c r="F282" s="6">
        <v>1</v>
      </c>
      <c r="G282" s="3" t="s">
        <v>691</v>
      </c>
    </row>
    <row r="283" spans="1:7" ht="15" customHeight="1">
      <c r="A283" s="4" t="s">
        <v>2</v>
      </c>
      <c r="B283" s="5" t="s">
        <v>455</v>
      </c>
      <c r="C283" s="2">
        <v>0</v>
      </c>
      <c r="D283" s="2">
        <v>90</v>
      </c>
      <c r="E283" s="16">
        <v>90</v>
      </c>
      <c r="F283" s="6">
        <v>1</v>
      </c>
      <c r="G283" s="3" t="s">
        <v>692</v>
      </c>
    </row>
    <row r="284" spans="1:7" ht="23.25" customHeight="1">
      <c r="A284" s="4" t="s">
        <v>2</v>
      </c>
      <c r="B284" s="23" t="s">
        <v>1536</v>
      </c>
      <c r="C284" s="2">
        <v>0</v>
      </c>
      <c r="D284" s="2">
        <v>15</v>
      </c>
      <c r="E284" s="16">
        <v>15</v>
      </c>
      <c r="F284" s="6">
        <v>1</v>
      </c>
      <c r="G284" s="3" t="s">
        <v>693</v>
      </c>
    </row>
    <row r="285" spans="1:7" ht="22.5" customHeight="1">
      <c r="A285" s="4" t="s">
        <v>2</v>
      </c>
      <c r="B285" s="23" t="s">
        <v>1535</v>
      </c>
      <c r="C285" s="2">
        <v>0</v>
      </c>
      <c r="D285" s="2">
        <v>15</v>
      </c>
      <c r="E285" s="16">
        <v>15</v>
      </c>
      <c r="F285" s="6">
        <v>1</v>
      </c>
      <c r="G285" s="3" t="s">
        <v>694</v>
      </c>
    </row>
    <row r="286" spans="1:7" ht="15" customHeight="1">
      <c r="A286" s="4" t="s">
        <v>2</v>
      </c>
      <c r="B286" s="5" t="s">
        <v>455</v>
      </c>
      <c r="C286" s="2">
        <v>0</v>
      </c>
      <c r="D286" s="2">
        <v>75</v>
      </c>
      <c r="E286" s="16">
        <v>75</v>
      </c>
      <c r="F286" s="6">
        <v>1</v>
      </c>
      <c r="G286" s="3" t="s">
        <v>695</v>
      </c>
    </row>
    <row r="287" spans="1:7" ht="21" customHeight="1">
      <c r="A287" s="4" t="s">
        <v>2</v>
      </c>
      <c r="B287" s="23" t="s">
        <v>1535</v>
      </c>
      <c r="C287" s="2">
        <v>0</v>
      </c>
      <c r="D287" s="2">
        <v>15</v>
      </c>
      <c r="E287" s="16">
        <v>15</v>
      </c>
      <c r="F287" s="6">
        <v>1</v>
      </c>
      <c r="G287" s="3" t="s">
        <v>696</v>
      </c>
    </row>
    <row r="288" spans="1:7" ht="24" customHeight="1">
      <c r="A288" s="4" t="s">
        <v>2</v>
      </c>
      <c r="B288" s="23" t="s">
        <v>1535</v>
      </c>
      <c r="C288" s="2">
        <v>0</v>
      </c>
      <c r="D288" s="2">
        <v>80</v>
      </c>
      <c r="E288" s="16">
        <v>80</v>
      </c>
      <c r="F288" s="6">
        <v>1</v>
      </c>
      <c r="G288" s="3" t="s">
        <v>697</v>
      </c>
    </row>
    <row r="289" spans="1:7" ht="21" customHeight="1">
      <c r="A289" s="4" t="s">
        <v>2</v>
      </c>
      <c r="B289" s="5" t="s">
        <v>455</v>
      </c>
      <c r="C289" s="2">
        <v>0</v>
      </c>
      <c r="D289" s="2">
        <v>115</v>
      </c>
      <c r="E289" s="16">
        <v>115</v>
      </c>
      <c r="F289" s="6">
        <v>1</v>
      </c>
      <c r="G289" s="3" t="s">
        <v>698</v>
      </c>
    </row>
    <row r="290" spans="1:7" ht="15" customHeight="1">
      <c r="A290" s="4" t="s">
        <v>2</v>
      </c>
      <c r="B290" s="5" t="s">
        <v>455</v>
      </c>
      <c r="C290" s="2">
        <v>0</v>
      </c>
      <c r="D290" s="2">
        <v>20</v>
      </c>
      <c r="E290" s="16">
        <v>20</v>
      </c>
      <c r="F290" s="6">
        <v>1</v>
      </c>
      <c r="G290" s="3" t="s">
        <v>699</v>
      </c>
    </row>
    <row r="291" spans="1:7" ht="15" customHeight="1">
      <c r="A291" s="192" t="s">
        <v>385</v>
      </c>
      <c r="B291" s="192"/>
      <c r="C291" s="2">
        <v>1545</v>
      </c>
      <c r="D291" s="2">
        <v>1305</v>
      </c>
      <c r="E291" s="16">
        <v>1305</v>
      </c>
      <c r="F291" s="6">
        <v>1</v>
      </c>
      <c r="G291" s="7" t="s">
        <v>2</v>
      </c>
    </row>
    <row r="292" spans="1:7" ht="15" customHeight="1">
      <c r="A292" s="180" t="s">
        <v>62</v>
      </c>
      <c r="B292" s="180"/>
      <c r="C292" s="180"/>
      <c r="D292" s="180"/>
      <c r="E292" s="180"/>
      <c r="F292" s="180"/>
      <c r="G292" s="180"/>
    </row>
    <row r="293" spans="1:7" ht="36" customHeight="1">
      <c r="A293" s="4" t="s">
        <v>2</v>
      </c>
      <c r="B293" s="23" t="s">
        <v>1535</v>
      </c>
      <c r="C293" s="2">
        <v>180</v>
      </c>
      <c r="D293" s="2">
        <v>200.2</v>
      </c>
      <c r="E293" s="16">
        <v>200.2</v>
      </c>
      <c r="F293" s="6">
        <v>1</v>
      </c>
      <c r="G293" s="3" t="s">
        <v>700</v>
      </c>
    </row>
    <row r="294" spans="1:7" ht="15" customHeight="1">
      <c r="A294" s="192" t="s">
        <v>63</v>
      </c>
      <c r="B294" s="192"/>
      <c r="C294" s="2">
        <v>180</v>
      </c>
      <c r="D294" s="2">
        <v>200.2</v>
      </c>
      <c r="E294" s="16">
        <v>200.2</v>
      </c>
      <c r="F294" s="6">
        <v>1</v>
      </c>
      <c r="G294" s="7" t="s">
        <v>2</v>
      </c>
    </row>
    <row r="295" spans="1:7" ht="15" customHeight="1">
      <c r="A295" s="180" t="s">
        <v>65</v>
      </c>
      <c r="B295" s="180"/>
      <c r="C295" s="180"/>
      <c r="D295" s="180"/>
      <c r="E295" s="180"/>
      <c r="F295" s="180"/>
      <c r="G295" s="180"/>
    </row>
    <row r="296" spans="1:7" ht="21.75" customHeight="1">
      <c r="A296" s="4" t="s">
        <v>2</v>
      </c>
      <c r="B296" s="23" t="s">
        <v>1536</v>
      </c>
      <c r="C296" s="2">
        <v>0</v>
      </c>
      <c r="D296" s="2">
        <v>80</v>
      </c>
      <c r="E296" s="16">
        <v>80</v>
      </c>
      <c r="F296" s="6">
        <v>1</v>
      </c>
      <c r="G296" s="3" t="s">
        <v>701</v>
      </c>
    </row>
    <row r="297" spans="1:7" ht="15" customHeight="1">
      <c r="A297" s="4" t="s">
        <v>2</v>
      </c>
      <c r="B297" s="5" t="s">
        <v>455</v>
      </c>
      <c r="C297" s="2">
        <v>0</v>
      </c>
      <c r="D297" s="2">
        <v>25</v>
      </c>
      <c r="E297" s="16">
        <v>25</v>
      </c>
      <c r="F297" s="6">
        <v>1</v>
      </c>
      <c r="G297" s="3" t="s">
        <v>702</v>
      </c>
    </row>
    <row r="298" spans="1:7" ht="20.25" customHeight="1">
      <c r="A298" s="4" t="s">
        <v>2</v>
      </c>
      <c r="B298" s="5" t="s">
        <v>462</v>
      </c>
      <c r="C298" s="2">
        <v>0</v>
      </c>
      <c r="D298" s="2">
        <v>8</v>
      </c>
      <c r="E298" s="16">
        <v>8</v>
      </c>
      <c r="F298" s="6">
        <v>1</v>
      </c>
      <c r="G298" s="3" t="s">
        <v>703</v>
      </c>
    </row>
    <row r="299" spans="1:7" ht="22.5" customHeight="1">
      <c r="A299" s="4" t="s">
        <v>2</v>
      </c>
      <c r="B299" s="23" t="s">
        <v>1535</v>
      </c>
      <c r="C299" s="2">
        <v>0</v>
      </c>
      <c r="D299" s="2">
        <v>20</v>
      </c>
      <c r="E299" s="16">
        <v>20</v>
      </c>
      <c r="F299" s="6">
        <v>1</v>
      </c>
      <c r="G299" s="3" t="s">
        <v>704</v>
      </c>
    </row>
    <row r="300" spans="1:7" ht="25.5" customHeight="1">
      <c r="A300" s="4" t="s">
        <v>2</v>
      </c>
      <c r="B300" s="23" t="s">
        <v>1535</v>
      </c>
      <c r="C300" s="2">
        <v>0</v>
      </c>
      <c r="D300" s="2">
        <v>30</v>
      </c>
      <c r="E300" s="16">
        <v>30</v>
      </c>
      <c r="F300" s="6">
        <v>1</v>
      </c>
      <c r="G300" s="3" t="s">
        <v>705</v>
      </c>
    </row>
    <row r="301" spans="1:7" ht="22.5" customHeight="1">
      <c r="A301" s="4" t="s">
        <v>2</v>
      </c>
      <c r="B301" s="23" t="s">
        <v>1536</v>
      </c>
      <c r="C301" s="2">
        <v>0</v>
      </c>
      <c r="D301" s="2">
        <v>20</v>
      </c>
      <c r="E301" s="16">
        <v>20</v>
      </c>
      <c r="F301" s="6">
        <v>1</v>
      </c>
      <c r="G301" s="3" t="s">
        <v>706</v>
      </c>
    </row>
    <row r="302" spans="1:7" ht="21.75" customHeight="1">
      <c r="A302" s="4" t="s">
        <v>2</v>
      </c>
      <c r="B302" s="5" t="s">
        <v>462</v>
      </c>
      <c r="C302" s="2">
        <v>0</v>
      </c>
      <c r="D302" s="2">
        <v>45</v>
      </c>
      <c r="E302" s="16">
        <v>45</v>
      </c>
      <c r="F302" s="6">
        <v>1</v>
      </c>
      <c r="G302" s="3" t="s">
        <v>707</v>
      </c>
    </row>
    <row r="303" spans="1:7" ht="23.25" customHeight="1">
      <c r="A303" s="4" t="s">
        <v>2</v>
      </c>
      <c r="B303" s="5" t="s">
        <v>536</v>
      </c>
      <c r="C303" s="2">
        <v>0</v>
      </c>
      <c r="D303" s="2">
        <v>10</v>
      </c>
      <c r="E303" s="16">
        <v>10</v>
      </c>
      <c r="F303" s="6">
        <v>1</v>
      </c>
      <c r="G303" s="3" t="s">
        <v>708</v>
      </c>
    </row>
    <row r="304" spans="1:7" ht="15" customHeight="1">
      <c r="A304" s="4" t="s">
        <v>2</v>
      </c>
      <c r="B304" s="5" t="s">
        <v>455</v>
      </c>
      <c r="C304" s="2">
        <v>0</v>
      </c>
      <c r="D304" s="2">
        <v>40</v>
      </c>
      <c r="E304" s="16">
        <v>40</v>
      </c>
      <c r="F304" s="6">
        <v>1</v>
      </c>
      <c r="G304" s="3" t="s">
        <v>709</v>
      </c>
    </row>
    <row r="305" spans="1:7" ht="22.5" customHeight="1">
      <c r="A305" s="4" t="s">
        <v>2</v>
      </c>
      <c r="B305" s="23" t="s">
        <v>1535</v>
      </c>
      <c r="C305" s="2">
        <v>0</v>
      </c>
      <c r="D305" s="2">
        <v>10</v>
      </c>
      <c r="E305" s="16">
        <v>10</v>
      </c>
      <c r="F305" s="6">
        <v>1</v>
      </c>
      <c r="G305" s="3" t="s">
        <v>710</v>
      </c>
    </row>
    <row r="306" spans="1:7" ht="15" customHeight="1">
      <c r="A306" s="4" t="s">
        <v>2</v>
      </c>
      <c r="B306" s="5" t="s">
        <v>455</v>
      </c>
      <c r="C306" s="2">
        <v>0</v>
      </c>
      <c r="D306" s="2">
        <v>55</v>
      </c>
      <c r="E306" s="16">
        <v>55</v>
      </c>
      <c r="F306" s="6">
        <v>1</v>
      </c>
      <c r="G306" s="3" t="s">
        <v>711</v>
      </c>
    </row>
    <row r="307" spans="1:7" ht="21.75" customHeight="1">
      <c r="A307" s="4" t="s">
        <v>2</v>
      </c>
      <c r="B307" s="23" t="s">
        <v>1535</v>
      </c>
      <c r="C307" s="2">
        <v>0</v>
      </c>
      <c r="D307" s="2">
        <v>7</v>
      </c>
      <c r="E307" s="16">
        <v>7</v>
      </c>
      <c r="F307" s="6">
        <v>1</v>
      </c>
      <c r="G307" s="3" t="s">
        <v>712</v>
      </c>
    </row>
    <row r="308" spans="1:7" ht="24.75" customHeight="1">
      <c r="A308" s="4" t="s">
        <v>2</v>
      </c>
      <c r="B308" s="5" t="s">
        <v>536</v>
      </c>
      <c r="C308" s="2">
        <v>0</v>
      </c>
      <c r="D308" s="2">
        <v>20</v>
      </c>
      <c r="E308" s="16">
        <v>20</v>
      </c>
      <c r="F308" s="6">
        <v>1</v>
      </c>
      <c r="G308" s="3" t="s">
        <v>713</v>
      </c>
    </row>
    <row r="309" spans="1:7" ht="23.25" customHeight="1">
      <c r="A309" s="4" t="s">
        <v>2</v>
      </c>
      <c r="B309" s="23" t="s">
        <v>1536</v>
      </c>
      <c r="C309" s="2">
        <v>0</v>
      </c>
      <c r="D309" s="2">
        <v>47</v>
      </c>
      <c r="E309" s="16">
        <v>47</v>
      </c>
      <c r="F309" s="6">
        <v>1</v>
      </c>
      <c r="G309" s="3" t="s">
        <v>714</v>
      </c>
    </row>
    <row r="310" spans="1:7" ht="20.25" customHeight="1">
      <c r="A310" s="4" t="s">
        <v>2</v>
      </c>
      <c r="B310" s="5" t="s">
        <v>455</v>
      </c>
      <c r="C310" s="2">
        <v>0</v>
      </c>
      <c r="D310" s="2">
        <v>15</v>
      </c>
      <c r="E310" s="16">
        <v>15</v>
      </c>
      <c r="F310" s="6">
        <v>1</v>
      </c>
      <c r="G310" s="3" t="s">
        <v>715</v>
      </c>
    </row>
    <row r="311" spans="1:7" ht="24" customHeight="1">
      <c r="A311" s="4" t="s">
        <v>2</v>
      </c>
      <c r="B311" s="23" t="s">
        <v>1535</v>
      </c>
      <c r="C311" s="2">
        <v>0</v>
      </c>
      <c r="D311" s="2">
        <v>15</v>
      </c>
      <c r="E311" s="16">
        <v>15</v>
      </c>
      <c r="F311" s="6">
        <v>1</v>
      </c>
      <c r="G311" s="3" t="s">
        <v>716</v>
      </c>
    </row>
    <row r="312" spans="1:7" ht="15" customHeight="1">
      <c r="A312" s="4" t="s">
        <v>2</v>
      </c>
      <c r="B312" s="5" t="s">
        <v>455</v>
      </c>
      <c r="C312" s="2">
        <v>0</v>
      </c>
      <c r="D312" s="2">
        <v>65</v>
      </c>
      <c r="E312" s="16">
        <v>65</v>
      </c>
      <c r="F312" s="6">
        <v>1</v>
      </c>
      <c r="G312" s="3" t="s">
        <v>717</v>
      </c>
    </row>
    <row r="313" spans="1:7" ht="20.25" customHeight="1">
      <c r="A313" s="4" t="s">
        <v>2</v>
      </c>
      <c r="B313" s="5" t="s">
        <v>455</v>
      </c>
      <c r="C313" s="2">
        <v>0</v>
      </c>
      <c r="D313" s="2">
        <v>30</v>
      </c>
      <c r="E313" s="16">
        <v>30</v>
      </c>
      <c r="F313" s="6">
        <v>1</v>
      </c>
      <c r="G313" s="3" t="s">
        <v>718</v>
      </c>
    </row>
    <row r="314" spans="1:7" ht="23.25" customHeight="1">
      <c r="A314" s="4" t="s">
        <v>2</v>
      </c>
      <c r="B314" s="5" t="s">
        <v>536</v>
      </c>
      <c r="C314" s="2">
        <v>0</v>
      </c>
      <c r="D314" s="2">
        <v>23</v>
      </c>
      <c r="E314" s="16">
        <v>23</v>
      </c>
      <c r="F314" s="6">
        <v>1</v>
      </c>
      <c r="G314" s="3" t="s">
        <v>719</v>
      </c>
    </row>
    <row r="315" spans="1:7" ht="24" customHeight="1">
      <c r="A315" s="4" t="s">
        <v>2</v>
      </c>
      <c r="B315" s="5" t="s">
        <v>438</v>
      </c>
      <c r="C315" s="2">
        <v>0</v>
      </c>
      <c r="D315" s="2">
        <v>45</v>
      </c>
      <c r="E315" s="16">
        <v>45</v>
      </c>
      <c r="F315" s="6">
        <v>1</v>
      </c>
      <c r="G315" s="3" t="s">
        <v>720</v>
      </c>
    </row>
    <row r="316" spans="1:7" ht="26.25" customHeight="1">
      <c r="A316" s="4" t="s">
        <v>2</v>
      </c>
      <c r="B316" s="23" t="s">
        <v>1535</v>
      </c>
      <c r="C316" s="2">
        <v>0</v>
      </c>
      <c r="D316" s="2">
        <v>30</v>
      </c>
      <c r="E316" s="16">
        <v>30</v>
      </c>
      <c r="F316" s="6">
        <v>1</v>
      </c>
      <c r="G316" s="3" t="s">
        <v>721</v>
      </c>
    </row>
    <row r="317" spans="1:7" ht="15" customHeight="1">
      <c r="A317" s="4" t="s">
        <v>2</v>
      </c>
      <c r="B317" s="5" t="s">
        <v>455</v>
      </c>
      <c r="C317" s="2">
        <v>0</v>
      </c>
      <c r="D317" s="2">
        <v>10</v>
      </c>
      <c r="E317" s="16">
        <v>10</v>
      </c>
      <c r="F317" s="6">
        <v>1</v>
      </c>
      <c r="G317" s="3" t="s">
        <v>722</v>
      </c>
    </row>
    <row r="318" spans="1:7" ht="23.25" customHeight="1">
      <c r="A318" s="4" t="s">
        <v>2</v>
      </c>
      <c r="B318" s="5" t="s">
        <v>438</v>
      </c>
      <c r="C318" s="2">
        <v>0</v>
      </c>
      <c r="D318" s="2">
        <v>50</v>
      </c>
      <c r="E318" s="16">
        <v>50</v>
      </c>
      <c r="F318" s="6">
        <v>1</v>
      </c>
      <c r="G318" s="3" t="s">
        <v>723</v>
      </c>
    </row>
    <row r="319" spans="1:7" ht="23.25" customHeight="1">
      <c r="A319" s="4" t="s">
        <v>2</v>
      </c>
      <c r="B319" s="5" t="s">
        <v>501</v>
      </c>
      <c r="C319" s="2">
        <v>0</v>
      </c>
      <c r="D319" s="2">
        <v>40</v>
      </c>
      <c r="E319" s="16">
        <v>40</v>
      </c>
      <c r="F319" s="6">
        <v>1</v>
      </c>
      <c r="G319" s="3" t="s">
        <v>724</v>
      </c>
    </row>
    <row r="320" spans="1:7" ht="15" customHeight="1">
      <c r="A320" s="4" t="s">
        <v>2</v>
      </c>
      <c r="B320" s="5" t="s">
        <v>455</v>
      </c>
      <c r="C320" s="2">
        <v>0</v>
      </c>
      <c r="D320" s="2">
        <v>40</v>
      </c>
      <c r="E320" s="16">
        <v>40</v>
      </c>
      <c r="F320" s="6">
        <v>1</v>
      </c>
      <c r="G320" s="3" t="s">
        <v>725</v>
      </c>
    </row>
    <row r="321" spans="1:7" ht="15" customHeight="1">
      <c r="A321" s="4" t="s">
        <v>2</v>
      </c>
      <c r="B321" s="5" t="s">
        <v>455</v>
      </c>
      <c r="C321" s="2">
        <v>0</v>
      </c>
      <c r="D321" s="2">
        <v>20</v>
      </c>
      <c r="E321" s="16">
        <v>20</v>
      </c>
      <c r="F321" s="6">
        <v>1</v>
      </c>
      <c r="G321" s="3" t="s">
        <v>726</v>
      </c>
    </row>
    <row r="322" spans="1:7" ht="21.75" customHeight="1">
      <c r="A322" s="4" t="s">
        <v>2</v>
      </c>
      <c r="B322" s="23" t="s">
        <v>1535</v>
      </c>
      <c r="C322" s="2">
        <v>0</v>
      </c>
      <c r="D322" s="2">
        <v>15</v>
      </c>
      <c r="E322" s="16">
        <v>15</v>
      </c>
      <c r="F322" s="6">
        <v>1</v>
      </c>
      <c r="G322" s="3" t="s">
        <v>727</v>
      </c>
    </row>
    <row r="323" spans="1:7" ht="22.5" customHeight="1">
      <c r="A323" s="4" t="s">
        <v>2</v>
      </c>
      <c r="B323" s="5" t="s">
        <v>438</v>
      </c>
      <c r="C323" s="2">
        <v>0</v>
      </c>
      <c r="D323" s="2">
        <v>30</v>
      </c>
      <c r="E323" s="16">
        <v>30</v>
      </c>
      <c r="F323" s="6">
        <v>1</v>
      </c>
      <c r="G323" s="3" t="s">
        <v>728</v>
      </c>
    </row>
    <row r="324" spans="1:7" ht="19.5" customHeight="1">
      <c r="A324" s="4" t="s">
        <v>2</v>
      </c>
      <c r="B324" s="5" t="s">
        <v>455</v>
      </c>
      <c r="C324" s="2">
        <v>0</v>
      </c>
      <c r="D324" s="2">
        <v>15</v>
      </c>
      <c r="E324" s="16">
        <v>15</v>
      </c>
      <c r="F324" s="6">
        <v>1</v>
      </c>
      <c r="G324" s="3" t="s">
        <v>1727</v>
      </c>
    </row>
    <row r="325" spans="1:7" ht="23.25" customHeight="1">
      <c r="A325" s="4" t="s">
        <v>2</v>
      </c>
      <c r="B325" s="23" t="s">
        <v>1535</v>
      </c>
      <c r="C325" s="2">
        <v>0</v>
      </c>
      <c r="D325" s="2">
        <v>5</v>
      </c>
      <c r="E325" s="16">
        <v>5</v>
      </c>
      <c r="F325" s="6">
        <v>1</v>
      </c>
      <c r="G325" s="3" t="s">
        <v>729</v>
      </c>
    </row>
    <row r="326" spans="1:7" ht="22.5" customHeight="1">
      <c r="A326" s="4" t="s">
        <v>2</v>
      </c>
      <c r="B326" s="5" t="s">
        <v>438</v>
      </c>
      <c r="C326" s="2">
        <v>0</v>
      </c>
      <c r="D326" s="2">
        <v>13</v>
      </c>
      <c r="E326" s="16">
        <v>13</v>
      </c>
      <c r="F326" s="6">
        <v>1</v>
      </c>
      <c r="G326" s="3" t="s">
        <v>730</v>
      </c>
    </row>
    <row r="327" spans="1:7" ht="15" customHeight="1">
      <c r="A327" s="4" t="s">
        <v>2</v>
      </c>
      <c r="B327" s="5" t="s">
        <v>455</v>
      </c>
      <c r="C327" s="2">
        <v>0</v>
      </c>
      <c r="D327" s="2">
        <v>20</v>
      </c>
      <c r="E327" s="16">
        <v>20</v>
      </c>
      <c r="F327" s="6">
        <v>1</v>
      </c>
      <c r="G327" s="3" t="s">
        <v>731</v>
      </c>
    </row>
    <row r="328" spans="1:7" ht="21.75" customHeight="1">
      <c r="A328" s="4" t="s">
        <v>2</v>
      </c>
      <c r="B328" s="23" t="s">
        <v>1535</v>
      </c>
      <c r="C328" s="2">
        <v>0</v>
      </c>
      <c r="D328" s="2">
        <v>15</v>
      </c>
      <c r="E328" s="16">
        <v>15</v>
      </c>
      <c r="F328" s="6">
        <v>1</v>
      </c>
      <c r="G328" s="3" t="s">
        <v>732</v>
      </c>
    </row>
    <row r="329" spans="1:7" ht="22.5" customHeight="1">
      <c r="A329" s="4" t="s">
        <v>2</v>
      </c>
      <c r="B329" s="23" t="s">
        <v>1535</v>
      </c>
      <c r="C329" s="2">
        <v>0</v>
      </c>
      <c r="D329" s="2">
        <v>20</v>
      </c>
      <c r="E329" s="16">
        <v>20</v>
      </c>
      <c r="F329" s="6">
        <v>1</v>
      </c>
      <c r="G329" s="3" t="s">
        <v>735</v>
      </c>
    </row>
    <row r="330" spans="1:7" ht="15" customHeight="1">
      <c r="A330" s="4" t="s">
        <v>2</v>
      </c>
      <c r="B330" s="5" t="s">
        <v>455</v>
      </c>
      <c r="C330" s="2">
        <v>0</v>
      </c>
      <c r="D330" s="2">
        <v>35</v>
      </c>
      <c r="E330" s="16">
        <v>35</v>
      </c>
      <c r="F330" s="6">
        <v>1</v>
      </c>
      <c r="G330" s="3" t="s">
        <v>736</v>
      </c>
    </row>
    <row r="331" spans="1:7" ht="19.5" customHeight="1">
      <c r="A331" s="4" t="s">
        <v>2</v>
      </c>
      <c r="B331" s="23" t="s">
        <v>1535</v>
      </c>
      <c r="C331" s="2">
        <v>0</v>
      </c>
      <c r="D331" s="2">
        <v>15</v>
      </c>
      <c r="E331" s="16">
        <v>15</v>
      </c>
      <c r="F331" s="6">
        <v>1</v>
      </c>
      <c r="G331" s="3" t="s">
        <v>737</v>
      </c>
    </row>
    <row r="332" spans="1:7" ht="22.5" customHeight="1">
      <c r="A332" s="4" t="s">
        <v>2</v>
      </c>
      <c r="B332" s="5" t="s">
        <v>455</v>
      </c>
      <c r="C332" s="2">
        <v>0</v>
      </c>
      <c r="D332" s="2">
        <v>20</v>
      </c>
      <c r="E332" s="16">
        <v>20</v>
      </c>
      <c r="F332" s="6">
        <v>1</v>
      </c>
      <c r="G332" s="3" t="s">
        <v>738</v>
      </c>
    </row>
    <row r="333" spans="1:7" ht="15" customHeight="1">
      <c r="A333" s="4" t="s">
        <v>2</v>
      </c>
      <c r="B333" s="5" t="s">
        <v>455</v>
      </c>
      <c r="C333" s="2">
        <v>0</v>
      </c>
      <c r="D333" s="2">
        <v>40</v>
      </c>
      <c r="E333" s="16">
        <v>40</v>
      </c>
      <c r="F333" s="6">
        <v>1</v>
      </c>
      <c r="G333" s="3" t="s">
        <v>739</v>
      </c>
    </row>
    <row r="334" spans="1:7" ht="21.75" customHeight="1">
      <c r="A334" s="4" t="s">
        <v>2</v>
      </c>
      <c r="B334" s="23" t="s">
        <v>1535</v>
      </c>
      <c r="C334" s="2">
        <v>0</v>
      </c>
      <c r="D334" s="2">
        <v>5</v>
      </c>
      <c r="E334" s="16">
        <v>5</v>
      </c>
      <c r="F334" s="6">
        <v>1</v>
      </c>
      <c r="G334" s="3" t="s">
        <v>740</v>
      </c>
    </row>
    <row r="335" spans="1:7" ht="24" customHeight="1">
      <c r="A335" s="4" t="s">
        <v>2</v>
      </c>
      <c r="B335" s="5" t="s">
        <v>455</v>
      </c>
      <c r="C335" s="2">
        <v>0</v>
      </c>
      <c r="D335" s="2">
        <v>5</v>
      </c>
      <c r="E335" s="16">
        <v>5</v>
      </c>
      <c r="F335" s="6">
        <v>1</v>
      </c>
      <c r="G335" s="3" t="s">
        <v>741</v>
      </c>
    </row>
    <row r="336" spans="1:7" ht="21" customHeight="1">
      <c r="A336" s="4" t="s">
        <v>2</v>
      </c>
      <c r="B336" s="23" t="s">
        <v>1535</v>
      </c>
      <c r="C336" s="2">
        <v>0</v>
      </c>
      <c r="D336" s="2">
        <v>20</v>
      </c>
      <c r="E336" s="16">
        <v>20</v>
      </c>
      <c r="F336" s="6">
        <v>1</v>
      </c>
      <c r="G336" s="3" t="s">
        <v>742</v>
      </c>
    </row>
    <row r="337" spans="1:7" ht="22.5" customHeight="1">
      <c r="A337" s="4" t="s">
        <v>2</v>
      </c>
      <c r="B337" s="23" t="s">
        <v>1535</v>
      </c>
      <c r="C337" s="2">
        <v>0</v>
      </c>
      <c r="D337" s="2">
        <v>25</v>
      </c>
      <c r="E337" s="16">
        <v>25</v>
      </c>
      <c r="F337" s="6">
        <v>1</v>
      </c>
      <c r="G337" s="3" t="s">
        <v>743</v>
      </c>
    </row>
    <row r="338" spans="1:7" ht="22.5" customHeight="1">
      <c r="A338" s="4" t="s">
        <v>2</v>
      </c>
      <c r="B338" s="23" t="s">
        <v>1535</v>
      </c>
      <c r="C338" s="2">
        <v>0</v>
      </c>
      <c r="D338" s="2">
        <v>30</v>
      </c>
      <c r="E338" s="16">
        <v>30</v>
      </c>
      <c r="F338" s="6">
        <v>1</v>
      </c>
      <c r="G338" s="3" t="s">
        <v>744</v>
      </c>
    </row>
    <row r="339" spans="1:7" ht="15" customHeight="1">
      <c r="A339" s="4" t="s">
        <v>2</v>
      </c>
      <c r="B339" s="5" t="s">
        <v>455</v>
      </c>
      <c r="C339" s="2">
        <v>0</v>
      </c>
      <c r="D339" s="2">
        <v>73</v>
      </c>
      <c r="E339" s="16">
        <v>73</v>
      </c>
      <c r="F339" s="6">
        <v>1</v>
      </c>
      <c r="G339" s="3" t="s">
        <v>745</v>
      </c>
    </row>
    <row r="340" spans="1:7" ht="22.5" customHeight="1">
      <c r="A340" s="4" t="s">
        <v>2</v>
      </c>
      <c r="B340" s="23" t="s">
        <v>1535</v>
      </c>
      <c r="C340" s="2">
        <v>0</v>
      </c>
      <c r="D340" s="2">
        <v>35</v>
      </c>
      <c r="E340" s="16">
        <v>35</v>
      </c>
      <c r="F340" s="6">
        <v>1</v>
      </c>
      <c r="G340" s="3" t="s">
        <v>746</v>
      </c>
    </row>
    <row r="341" spans="1:7" ht="22.5" customHeight="1">
      <c r="A341" s="4" t="s">
        <v>2</v>
      </c>
      <c r="B341" s="23" t="s">
        <v>1535</v>
      </c>
      <c r="C341" s="2">
        <v>0</v>
      </c>
      <c r="D341" s="2">
        <v>15</v>
      </c>
      <c r="E341" s="16">
        <v>15</v>
      </c>
      <c r="F341" s="6">
        <v>1</v>
      </c>
      <c r="G341" s="3" t="s">
        <v>747</v>
      </c>
    </row>
    <row r="342" spans="1:7" ht="21" customHeight="1">
      <c r="A342" s="4" t="s">
        <v>2</v>
      </c>
      <c r="B342" s="5" t="s">
        <v>455</v>
      </c>
      <c r="C342" s="2">
        <v>0</v>
      </c>
      <c r="D342" s="2">
        <v>40</v>
      </c>
      <c r="E342" s="16">
        <v>40</v>
      </c>
      <c r="F342" s="6">
        <v>1</v>
      </c>
      <c r="G342" s="3" t="s">
        <v>748</v>
      </c>
    </row>
    <row r="343" spans="1:7" ht="23.25" customHeight="1">
      <c r="A343" s="4" t="s">
        <v>2</v>
      </c>
      <c r="B343" s="5" t="s">
        <v>455</v>
      </c>
      <c r="C343" s="2">
        <v>0</v>
      </c>
      <c r="D343" s="2">
        <v>70</v>
      </c>
      <c r="E343" s="16">
        <v>70</v>
      </c>
      <c r="F343" s="6">
        <v>1</v>
      </c>
      <c r="G343" s="3" t="s">
        <v>749</v>
      </c>
    </row>
    <row r="344" spans="1:7" ht="15" customHeight="1">
      <c r="A344" s="4" t="s">
        <v>2</v>
      </c>
      <c r="B344" s="5" t="s">
        <v>455</v>
      </c>
      <c r="C344" s="2">
        <v>0</v>
      </c>
      <c r="D344" s="2">
        <v>45</v>
      </c>
      <c r="E344" s="16">
        <v>45</v>
      </c>
      <c r="F344" s="6">
        <v>1</v>
      </c>
      <c r="G344" s="3" t="s">
        <v>750</v>
      </c>
    </row>
    <row r="345" spans="1:7" ht="15" customHeight="1">
      <c r="A345" s="4" t="s">
        <v>2</v>
      </c>
      <c r="B345" s="5" t="s">
        <v>455</v>
      </c>
      <c r="C345" s="2">
        <v>0</v>
      </c>
      <c r="D345" s="2">
        <v>35</v>
      </c>
      <c r="E345" s="16">
        <v>35</v>
      </c>
      <c r="F345" s="6">
        <v>1</v>
      </c>
      <c r="G345" s="3" t="s">
        <v>751</v>
      </c>
    </row>
    <row r="346" spans="1:7" ht="23.25" customHeight="1">
      <c r="A346" s="4" t="s">
        <v>2</v>
      </c>
      <c r="B346" s="23" t="s">
        <v>1535</v>
      </c>
      <c r="C346" s="2">
        <v>0</v>
      </c>
      <c r="D346" s="2">
        <v>30</v>
      </c>
      <c r="E346" s="16">
        <v>30</v>
      </c>
      <c r="F346" s="6">
        <v>1</v>
      </c>
      <c r="G346" s="3" t="s">
        <v>752</v>
      </c>
    </row>
    <row r="347" spans="1:7" ht="23.25" customHeight="1">
      <c r="A347" s="4" t="s">
        <v>2</v>
      </c>
      <c r="B347" s="23" t="s">
        <v>1535</v>
      </c>
      <c r="C347" s="2">
        <v>0</v>
      </c>
      <c r="D347" s="2">
        <v>40</v>
      </c>
      <c r="E347" s="16">
        <v>40</v>
      </c>
      <c r="F347" s="6">
        <v>1</v>
      </c>
      <c r="G347" s="3" t="s">
        <v>753</v>
      </c>
    </row>
    <row r="348" spans="1:7" ht="24" customHeight="1">
      <c r="A348" s="4" t="s">
        <v>2</v>
      </c>
      <c r="B348" s="23" t="s">
        <v>1536</v>
      </c>
      <c r="C348" s="2">
        <v>0</v>
      </c>
      <c r="D348" s="2">
        <v>30</v>
      </c>
      <c r="E348" s="16">
        <v>30</v>
      </c>
      <c r="F348" s="6">
        <v>1</v>
      </c>
      <c r="G348" s="3" t="s">
        <v>754</v>
      </c>
    </row>
    <row r="349" spans="1:7" ht="23.25" customHeight="1">
      <c r="A349" s="4" t="s">
        <v>2</v>
      </c>
      <c r="B349" s="23" t="s">
        <v>1535</v>
      </c>
      <c r="C349" s="2">
        <v>0</v>
      </c>
      <c r="D349" s="2">
        <v>10</v>
      </c>
      <c r="E349" s="16">
        <v>10</v>
      </c>
      <c r="F349" s="6">
        <v>1</v>
      </c>
      <c r="G349" s="3" t="s">
        <v>755</v>
      </c>
    </row>
    <row r="350" spans="1:7" ht="15" customHeight="1">
      <c r="A350" s="4" t="s">
        <v>2</v>
      </c>
      <c r="B350" s="5" t="s">
        <v>455</v>
      </c>
      <c r="C350" s="2">
        <v>0</v>
      </c>
      <c r="D350" s="2">
        <v>30</v>
      </c>
      <c r="E350" s="16">
        <v>30</v>
      </c>
      <c r="F350" s="6">
        <v>1</v>
      </c>
      <c r="G350" s="3" t="s">
        <v>756</v>
      </c>
    </row>
    <row r="351" spans="1:7" ht="21.75" customHeight="1">
      <c r="A351" s="4" t="s">
        <v>2</v>
      </c>
      <c r="B351" s="23" t="s">
        <v>1536</v>
      </c>
      <c r="C351" s="2">
        <v>0</v>
      </c>
      <c r="D351" s="2">
        <v>20</v>
      </c>
      <c r="E351" s="16">
        <v>20</v>
      </c>
      <c r="F351" s="6">
        <v>1</v>
      </c>
      <c r="G351" s="3" t="s">
        <v>757</v>
      </c>
    </row>
    <row r="352" spans="1:7" ht="24" customHeight="1">
      <c r="A352" s="4" t="s">
        <v>2</v>
      </c>
      <c r="B352" s="23" t="s">
        <v>1536</v>
      </c>
      <c r="C352" s="2">
        <v>0</v>
      </c>
      <c r="D352" s="2">
        <v>50</v>
      </c>
      <c r="E352" s="16">
        <v>50</v>
      </c>
      <c r="F352" s="6">
        <v>1</v>
      </c>
      <c r="G352" s="3" t="s">
        <v>1728</v>
      </c>
    </row>
    <row r="353" spans="1:7" ht="15" customHeight="1">
      <c r="A353" s="192" t="s">
        <v>67</v>
      </c>
      <c r="B353" s="192"/>
      <c r="C353" s="2">
        <v>0</v>
      </c>
      <c r="D353" s="2">
        <v>1651</v>
      </c>
      <c r="E353" s="16">
        <v>1651</v>
      </c>
      <c r="F353" s="6">
        <v>1</v>
      </c>
      <c r="G353" s="7" t="s">
        <v>2</v>
      </c>
    </row>
    <row r="354" spans="1:7" ht="15" customHeight="1">
      <c r="A354" s="180" t="s">
        <v>381</v>
      </c>
      <c r="B354" s="180"/>
      <c r="C354" s="180"/>
      <c r="D354" s="180"/>
      <c r="E354" s="180"/>
      <c r="F354" s="180"/>
      <c r="G354" s="180"/>
    </row>
    <row r="355" spans="1:7" ht="15" customHeight="1">
      <c r="A355" s="4" t="s">
        <v>2</v>
      </c>
      <c r="B355" s="5" t="s">
        <v>455</v>
      </c>
      <c r="C355" s="2">
        <v>0</v>
      </c>
      <c r="D355" s="2">
        <v>12</v>
      </c>
      <c r="E355" s="16">
        <v>12</v>
      </c>
      <c r="F355" s="6">
        <v>1</v>
      </c>
      <c r="G355" s="3" t="s">
        <v>758</v>
      </c>
    </row>
    <row r="356" spans="1:7" ht="15" customHeight="1">
      <c r="A356" s="4" t="s">
        <v>2</v>
      </c>
      <c r="B356" s="5" t="s">
        <v>455</v>
      </c>
      <c r="C356" s="2">
        <v>0</v>
      </c>
      <c r="D356" s="2">
        <v>20</v>
      </c>
      <c r="E356" s="16">
        <v>20</v>
      </c>
      <c r="F356" s="6">
        <v>1</v>
      </c>
      <c r="G356" s="3" t="s">
        <v>759</v>
      </c>
    </row>
    <row r="357" spans="1:7" ht="15" customHeight="1">
      <c r="A357" s="4" t="s">
        <v>2</v>
      </c>
      <c r="B357" s="5" t="s">
        <v>455</v>
      </c>
      <c r="C357" s="2">
        <v>0</v>
      </c>
      <c r="D357" s="2">
        <v>10</v>
      </c>
      <c r="E357" s="16">
        <v>10</v>
      </c>
      <c r="F357" s="6">
        <v>1</v>
      </c>
      <c r="G357" s="3" t="s">
        <v>761</v>
      </c>
    </row>
    <row r="358" spans="1:7" ht="15" customHeight="1">
      <c r="A358" s="4" t="s">
        <v>2</v>
      </c>
      <c r="B358" s="5" t="s">
        <v>455</v>
      </c>
      <c r="C358" s="2">
        <v>0</v>
      </c>
      <c r="D358" s="2">
        <v>40</v>
      </c>
      <c r="E358" s="16">
        <v>40</v>
      </c>
      <c r="F358" s="6">
        <v>1</v>
      </c>
      <c r="G358" s="3" t="s">
        <v>762</v>
      </c>
    </row>
    <row r="359" spans="1:7" ht="15" customHeight="1">
      <c r="A359" s="4" t="s">
        <v>2</v>
      </c>
      <c r="B359" s="5" t="s">
        <v>455</v>
      </c>
      <c r="C359" s="2">
        <v>0</v>
      </c>
      <c r="D359" s="2">
        <v>40</v>
      </c>
      <c r="E359" s="16">
        <v>40</v>
      </c>
      <c r="F359" s="6">
        <v>1</v>
      </c>
      <c r="G359" s="3" t="s">
        <v>763</v>
      </c>
    </row>
    <row r="360" spans="1:7" ht="21" customHeight="1">
      <c r="A360" s="4" t="s">
        <v>2</v>
      </c>
      <c r="B360" s="5" t="s">
        <v>455</v>
      </c>
      <c r="C360" s="2">
        <v>0</v>
      </c>
      <c r="D360" s="2">
        <v>45</v>
      </c>
      <c r="E360" s="16">
        <v>45</v>
      </c>
      <c r="F360" s="6">
        <v>1</v>
      </c>
      <c r="G360" s="3" t="s">
        <v>764</v>
      </c>
    </row>
    <row r="361" spans="1:7" ht="15" customHeight="1">
      <c r="A361" s="4" t="s">
        <v>2</v>
      </c>
      <c r="B361" s="5" t="s">
        <v>455</v>
      </c>
      <c r="C361" s="2">
        <v>0</v>
      </c>
      <c r="D361" s="2">
        <v>15</v>
      </c>
      <c r="E361" s="16">
        <v>15</v>
      </c>
      <c r="F361" s="6">
        <v>1</v>
      </c>
      <c r="G361" s="3" t="s">
        <v>765</v>
      </c>
    </row>
    <row r="362" spans="1:7" ht="15" customHeight="1">
      <c r="A362" s="4" t="s">
        <v>2</v>
      </c>
      <c r="B362" s="5" t="s">
        <v>455</v>
      </c>
      <c r="C362" s="2">
        <v>0</v>
      </c>
      <c r="D362" s="2">
        <v>20</v>
      </c>
      <c r="E362" s="16">
        <v>20</v>
      </c>
      <c r="F362" s="6">
        <v>1</v>
      </c>
      <c r="G362" s="3" t="s">
        <v>766</v>
      </c>
    </row>
    <row r="363" spans="1:7" ht="25.5" customHeight="1">
      <c r="A363" s="4" t="s">
        <v>2</v>
      </c>
      <c r="B363" s="23" t="s">
        <v>1535</v>
      </c>
      <c r="C363" s="2">
        <v>0</v>
      </c>
      <c r="D363" s="2">
        <v>15</v>
      </c>
      <c r="E363" s="16">
        <v>15</v>
      </c>
      <c r="F363" s="6">
        <v>1</v>
      </c>
      <c r="G363" s="3" t="s">
        <v>767</v>
      </c>
    </row>
    <row r="364" spans="1:7" ht="23.25" customHeight="1">
      <c r="A364" s="4" t="s">
        <v>2</v>
      </c>
      <c r="B364" s="23" t="s">
        <v>1536</v>
      </c>
      <c r="C364" s="2">
        <v>0</v>
      </c>
      <c r="D364" s="2">
        <v>20</v>
      </c>
      <c r="E364" s="16">
        <v>20</v>
      </c>
      <c r="F364" s="6">
        <v>1</v>
      </c>
      <c r="G364" s="3" t="s">
        <v>768</v>
      </c>
    </row>
    <row r="365" spans="1:7" ht="15" customHeight="1">
      <c r="A365" s="4" t="s">
        <v>2</v>
      </c>
      <c r="B365" s="5" t="s">
        <v>455</v>
      </c>
      <c r="C365" s="2">
        <v>0</v>
      </c>
      <c r="D365" s="2">
        <v>25</v>
      </c>
      <c r="E365" s="16">
        <v>25</v>
      </c>
      <c r="F365" s="6">
        <v>1</v>
      </c>
      <c r="G365" s="3" t="s">
        <v>769</v>
      </c>
    </row>
    <row r="366" spans="1:7" ht="15" customHeight="1">
      <c r="A366" s="4" t="s">
        <v>2</v>
      </c>
      <c r="B366" s="5" t="s">
        <v>455</v>
      </c>
      <c r="C366" s="2">
        <v>0</v>
      </c>
      <c r="D366" s="2">
        <v>20</v>
      </c>
      <c r="E366" s="16">
        <v>20</v>
      </c>
      <c r="F366" s="6">
        <v>1</v>
      </c>
      <c r="G366" s="3" t="s">
        <v>770</v>
      </c>
    </row>
    <row r="367" spans="1:7" ht="24" customHeight="1">
      <c r="A367" s="4" t="s">
        <v>2</v>
      </c>
      <c r="B367" s="23" t="s">
        <v>1535</v>
      </c>
      <c r="C367" s="2">
        <v>0</v>
      </c>
      <c r="D367" s="2">
        <v>25</v>
      </c>
      <c r="E367" s="16">
        <v>25</v>
      </c>
      <c r="F367" s="6">
        <v>1</v>
      </c>
      <c r="G367" s="3" t="s">
        <v>771</v>
      </c>
    </row>
    <row r="368" spans="1:7" ht="15" customHeight="1">
      <c r="A368" s="4" t="s">
        <v>2</v>
      </c>
      <c r="B368" s="5" t="s">
        <v>455</v>
      </c>
      <c r="C368" s="2">
        <v>0</v>
      </c>
      <c r="D368" s="2">
        <v>30</v>
      </c>
      <c r="E368" s="16">
        <v>30</v>
      </c>
      <c r="F368" s="6">
        <v>1</v>
      </c>
      <c r="G368" s="3" t="s">
        <v>772</v>
      </c>
    </row>
    <row r="369" spans="1:7" ht="20.25" customHeight="1">
      <c r="A369" s="4" t="s">
        <v>2</v>
      </c>
      <c r="B369" s="23" t="s">
        <v>1535</v>
      </c>
      <c r="C369" s="2">
        <v>0</v>
      </c>
      <c r="D369" s="2">
        <v>10</v>
      </c>
      <c r="E369" s="16">
        <v>10</v>
      </c>
      <c r="F369" s="6">
        <v>1</v>
      </c>
      <c r="G369" s="3" t="s">
        <v>773</v>
      </c>
    </row>
    <row r="370" spans="1:7" ht="15" customHeight="1">
      <c r="A370" s="4" t="s">
        <v>2</v>
      </c>
      <c r="B370" s="5" t="s">
        <v>455</v>
      </c>
      <c r="C370" s="2">
        <v>0</v>
      </c>
      <c r="D370" s="2">
        <v>10</v>
      </c>
      <c r="E370" s="16">
        <v>10</v>
      </c>
      <c r="F370" s="6">
        <v>1</v>
      </c>
      <c r="G370" s="3" t="s">
        <v>774</v>
      </c>
    </row>
    <row r="371" spans="1:7" ht="22.5" customHeight="1">
      <c r="A371" s="4" t="s">
        <v>2</v>
      </c>
      <c r="B371" s="23" t="s">
        <v>1535</v>
      </c>
      <c r="C371" s="2">
        <v>0</v>
      </c>
      <c r="D371" s="2">
        <v>20</v>
      </c>
      <c r="E371" s="16">
        <v>20</v>
      </c>
      <c r="F371" s="6">
        <v>1</v>
      </c>
      <c r="G371" s="3" t="s">
        <v>775</v>
      </c>
    </row>
    <row r="372" spans="1:7" ht="23.25" customHeight="1">
      <c r="A372" s="4" t="s">
        <v>2</v>
      </c>
      <c r="B372" s="23" t="s">
        <v>1536</v>
      </c>
      <c r="C372" s="2">
        <v>0</v>
      </c>
      <c r="D372" s="2">
        <v>300</v>
      </c>
      <c r="E372" s="16">
        <v>300</v>
      </c>
      <c r="F372" s="6">
        <v>1</v>
      </c>
      <c r="G372" s="3" t="s">
        <v>776</v>
      </c>
    </row>
    <row r="373" spans="1:7" ht="15" customHeight="1">
      <c r="A373" s="4" t="s">
        <v>2</v>
      </c>
      <c r="B373" s="5" t="s">
        <v>455</v>
      </c>
      <c r="C373" s="2">
        <v>0</v>
      </c>
      <c r="D373" s="2">
        <v>20</v>
      </c>
      <c r="E373" s="16">
        <v>20</v>
      </c>
      <c r="F373" s="6">
        <v>1</v>
      </c>
      <c r="G373" s="3" t="s">
        <v>777</v>
      </c>
    </row>
    <row r="374" spans="1:7" ht="20.25" customHeight="1">
      <c r="A374" s="4" t="s">
        <v>2</v>
      </c>
      <c r="B374" s="5" t="s">
        <v>455</v>
      </c>
      <c r="C374" s="2">
        <v>0</v>
      </c>
      <c r="D374" s="2">
        <v>30</v>
      </c>
      <c r="E374" s="16">
        <v>30</v>
      </c>
      <c r="F374" s="6">
        <v>1</v>
      </c>
      <c r="G374" s="3" t="s">
        <v>778</v>
      </c>
    </row>
    <row r="375" spans="1:7" ht="15" customHeight="1">
      <c r="A375" s="4" t="s">
        <v>2</v>
      </c>
      <c r="B375" s="5" t="s">
        <v>455</v>
      </c>
      <c r="C375" s="2">
        <v>0</v>
      </c>
      <c r="D375" s="2">
        <v>15</v>
      </c>
      <c r="E375" s="16">
        <v>15</v>
      </c>
      <c r="F375" s="6">
        <v>1</v>
      </c>
      <c r="G375" s="3" t="s">
        <v>779</v>
      </c>
    </row>
    <row r="376" spans="1:7" ht="21" customHeight="1">
      <c r="A376" s="4" t="s">
        <v>2</v>
      </c>
      <c r="B376" s="23" t="s">
        <v>1535</v>
      </c>
      <c r="C376" s="2">
        <v>0</v>
      </c>
      <c r="D376" s="2">
        <v>40</v>
      </c>
      <c r="E376" s="16">
        <v>40</v>
      </c>
      <c r="F376" s="6">
        <v>1</v>
      </c>
      <c r="G376" s="3" t="s">
        <v>780</v>
      </c>
    </row>
    <row r="377" spans="1:7" ht="24.75" customHeight="1">
      <c r="A377" s="4" t="s">
        <v>2</v>
      </c>
      <c r="B377" s="23" t="s">
        <v>1536</v>
      </c>
      <c r="C377" s="2">
        <v>0</v>
      </c>
      <c r="D377" s="2">
        <v>50</v>
      </c>
      <c r="E377" s="16">
        <v>50</v>
      </c>
      <c r="F377" s="6">
        <v>1</v>
      </c>
      <c r="G377" s="3" t="s">
        <v>1729</v>
      </c>
    </row>
    <row r="378" spans="1:7" ht="23.25" customHeight="1">
      <c r="A378" s="4" t="s">
        <v>2</v>
      </c>
      <c r="B378" s="23" t="s">
        <v>1535</v>
      </c>
      <c r="C378" s="2">
        <v>0</v>
      </c>
      <c r="D378" s="2">
        <v>10</v>
      </c>
      <c r="E378" s="16">
        <v>10</v>
      </c>
      <c r="F378" s="6">
        <v>1</v>
      </c>
      <c r="G378" s="3" t="s">
        <v>781</v>
      </c>
    </row>
    <row r="379" spans="1:7" ht="15" customHeight="1">
      <c r="A379" s="4" t="s">
        <v>2</v>
      </c>
      <c r="B379" s="5" t="s">
        <v>455</v>
      </c>
      <c r="C379" s="2">
        <v>0</v>
      </c>
      <c r="D379" s="2">
        <v>20</v>
      </c>
      <c r="E379" s="16">
        <v>20</v>
      </c>
      <c r="F379" s="6">
        <v>1</v>
      </c>
      <c r="G379" s="3" t="s">
        <v>782</v>
      </c>
    </row>
    <row r="380" spans="1:7" ht="15" customHeight="1">
      <c r="A380" s="4" t="s">
        <v>2</v>
      </c>
      <c r="B380" s="5" t="s">
        <v>455</v>
      </c>
      <c r="C380" s="2">
        <v>0</v>
      </c>
      <c r="D380" s="2">
        <v>15</v>
      </c>
      <c r="E380" s="16">
        <v>15</v>
      </c>
      <c r="F380" s="6">
        <v>1</v>
      </c>
      <c r="G380" s="3" t="s">
        <v>783</v>
      </c>
    </row>
    <row r="381" spans="1:7" ht="15" customHeight="1">
      <c r="A381" s="4" t="s">
        <v>2</v>
      </c>
      <c r="B381" s="5" t="s">
        <v>455</v>
      </c>
      <c r="C381" s="2">
        <v>0</v>
      </c>
      <c r="D381" s="2">
        <v>45</v>
      </c>
      <c r="E381" s="16">
        <v>45</v>
      </c>
      <c r="F381" s="6">
        <v>1</v>
      </c>
      <c r="G381" s="3" t="s">
        <v>784</v>
      </c>
    </row>
    <row r="382" spans="1:7" ht="15" customHeight="1">
      <c r="A382" s="4" t="s">
        <v>2</v>
      </c>
      <c r="B382" s="5" t="s">
        <v>455</v>
      </c>
      <c r="C382" s="2">
        <v>0</v>
      </c>
      <c r="D382" s="2">
        <v>30</v>
      </c>
      <c r="E382" s="16">
        <v>30</v>
      </c>
      <c r="F382" s="6">
        <v>1</v>
      </c>
      <c r="G382" s="3" t="s">
        <v>785</v>
      </c>
    </row>
    <row r="383" spans="1:7" ht="23.25" customHeight="1">
      <c r="A383" s="4" t="s">
        <v>2</v>
      </c>
      <c r="B383" s="5" t="s">
        <v>455</v>
      </c>
      <c r="C383" s="2">
        <v>0</v>
      </c>
      <c r="D383" s="2">
        <v>5</v>
      </c>
      <c r="E383" s="16">
        <v>5</v>
      </c>
      <c r="F383" s="6">
        <v>1</v>
      </c>
      <c r="G383" s="3" t="s">
        <v>786</v>
      </c>
    </row>
    <row r="384" spans="1:7" ht="15" customHeight="1">
      <c r="A384" s="4" t="s">
        <v>2</v>
      </c>
      <c r="B384" s="5" t="s">
        <v>455</v>
      </c>
      <c r="C384" s="2">
        <v>0</v>
      </c>
      <c r="D384" s="2">
        <v>5</v>
      </c>
      <c r="E384" s="16">
        <v>5</v>
      </c>
      <c r="F384" s="6">
        <v>1</v>
      </c>
      <c r="G384" s="3" t="s">
        <v>787</v>
      </c>
    </row>
    <row r="385" spans="1:7" ht="15" customHeight="1">
      <c r="A385" s="4" t="s">
        <v>2</v>
      </c>
      <c r="B385" s="5" t="s">
        <v>455</v>
      </c>
      <c r="C385" s="2">
        <v>0</v>
      </c>
      <c r="D385" s="2">
        <v>15</v>
      </c>
      <c r="E385" s="16">
        <v>15</v>
      </c>
      <c r="F385" s="6">
        <v>1</v>
      </c>
      <c r="G385" s="3" t="s">
        <v>788</v>
      </c>
    </row>
    <row r="386" spans="1:7" ht="21" customHeight="1">
      <c r="A386" s="4" t="s">
        <v>2</v>
      </c>
      <c r="B386" s="23" t="s">
        <v>1535</v>
      </c>
      <c r="C386" s="2">
        <v>0</v>
      </c>
      <c r="D386" s="2">
        <v>30</v>
      </c>
      <c r="E386" s="16">
        <v>30</v>
      </c>
      <c r="F386" s="6">
        <v>1</v>
      </c>
      <c r="G386" s="3" t="s">
        <v>789</v>
      </c>
    </row>
    <row r="387" spans="1:7" ht="24" customHeight="1">
      <c r="A387" s="4" t="s">
        <v>2</v>
      </c>
      <c r="B387" s="23" t="s">
        <v>1535</v>
      </c>
      <c r="C387" s="2">
        <v>0</v>
      </c>
      <c r="D387" s="2">
        <v>40</v>
      </c>
      <c r="E387" s="16">
        <v>40</v>
      </c>
      <c r="F387" s="6">
        <v>1</v>
      </c>
      <c r="G387" s="3" t="s">
        <v>790</v>
      </c>
    </row>
    <row r="388" spans="1:7" ht="15" customHeight="1">
      <c r="A388" s="4" t="s">
        <v>2</v>
      </c>
      <c r="B388" s="5" t="s">
        <v>455</v>
      </c>
      <c r="C388" s="2">
        <v>0</v>
      </c>
      <c r="D388" s="2">
        <v>20</v>
      </c>
      <c r="E388" s="16">
        <v>20</v>
      </c>
      <c r="F388" s="6">
        <v>1</v>
      </c>
      <c r="G388" s="3" t="s">
        <v>791</v>
      </c>
    </row>
    <row r="389" spans="1:7" ht="15" customHeight="1">
      <c r="A389" s="192" t="s">
        <v>382</v>
      </c>
      <c r="B389" s="192"/>
      <c r="C389" s="2">
        <v>0</v>
      </c>
      <c r="D389" s="2">
        <v>1067</v>
      </c>
      <c r="E389" s="16">
        <v>1067</v>
      </c>
      <c r="F389" s="6">
        <v>1</v>
      </c>
      <c r="G389" s="7" t="s">
        <v>2</v>
      </c>
    </row>
    <row r="390" spans="1:7" ht="15" customHeight="1">
      <c r="A390" s="180" t="s">
        <v>68</v>
      </c>
      <c r="B390" s="180"/>
      <c r="C390" s="180"/>
      <c r="D390" s="180"/>
      <c r="E390" s="180"/>
      <c r="F390" s="180"/>
      <c r="G390" s="180"/>
    </row>
    <row r="391" spans="1:7" ht="22.5" customHeight="1">
      <c r="A391" s="4" t="s">
        <v>2</v>
      </c>
      <c r="B391" s="5" t="s">
        <v>501</v>
      </c>
      <c r="C391" s="2">
        <v>0</v>
      </c>
      <c r="D391" s="2">
        <v>15</v>
      </c>
      <c r="E391" s="16">
        <v>15</v>
      </c>
      <c r="F391" s="6">
        <v>1</v>
      </c>
      <c r="G391" s="3" t="s">
        <v>792</v>
      </c>
    </row>
    <row r="392" spans="1:7" ht="23.25" customHeight="1">
      <c r="A392" s="4" t="s">
        <v>2</v>
      </c>
      <c r="B392" s="5" t="s">
        <v>438</v>
      </c>
      <c r="C392" s="2">
        <v>0</v>
      </c>
      <c r="D392" s="2">
        <v>5</v>
      </c>
      <c r="E392" s="16">
        <v>5</v>
      </c>
      <c r="F392" s="6">
        <v>1</v>
      </c>
      <c r="G392" s="3" t="s">
        <v>793</v>
      </c>
    </row>
    <row r="393" spans="1:7" ht="15" customHeight="1">
      <c r="A393" s="4" t="s">
        <v>2</v>
      </c>
      <c r="B393" s="5" t="s">
        <v>455</v>
      </c>
      <c r="C393" s="2">
        <v>0</v>
      </c>
      <c r="D393" s="2">
        <v>30</v>
      </c>
      <c r="E393" s="16">
        <v>30</v>
      </c>
      <c r="F393" s="6">
        <v>1</v>
      </c>
      <c r="G393" s="3" t="s">
        <v>794</v>
      </c>
    </row>
    <row r="394" spans="1:7" ht="15" customHeight="1">
      <c r="A394" s="192" t="s">
        <v>70</v>
      </c>
      <c r="B394" s="192"/>
      <c r="C394" s="2">
        <v>0</v>
      </c>
      <c r="D394" s="2">
        <v>50</v>
      </c>
      <c r="E394" s="16">
        <v>50</v>
      </c>
      <c r="F394" s="6">
        <v>1</v>
      </c>
      <c r="G394" s="7" t="s">
        <v>2</v>
      </c>
    </row>
    <row r="395" spans="1:7" ht="15" customHeight="1">
      <c r="A395" s="180" t="s">
        <v>362</v>
      </c>
      <c r="B395" s="180"/>
      <c r="C395" s="180"/>
      <c r="D395" s="180"/>
      <c r="E395" s="180"/>
      <c r="F395" s="180"/>
      <c r="G395" s="180"/>
    </row>
    <row r="396" spans="1:7" ht="15" customHeight="1">
      <c r="A396" s="4" t="s">
        <v>2</v>
      </c>
      <c r="B396" s="5" t="s">
        <v>455</v>
      </c>
      <c r="C396" s="2">
        <v>0</v>
      </c>
      <c r="D396" s="2">
        <v>15</v>
      </c>
      <c r="E396" s="16">
        <v>15</v>
      </c>
      <c r="F396" s="6">
        <v>1</v>
      </c>
      <c r="G396" s="3" t="s">
        <v>795</v>
      </c>
    </row>
    <row r="397" spans="1:7" ht="22.5" customHeight="1">
      <c r="A397" s="4" t="s">
        <v>2</v>
      </c>
      <c r="B397" s="23" t="s">
        <v>1536</v>
      </c>
      <c r="C397" s="2">
        <v>0</v>
      </c>
      <c r="D397" s="2">
        <v>30</v>
      </c>
      <c r="E397" s="16">
        <v>30</v>
      </c>
      <c r="F397" s="6">
        <v>1</v>
      </c>
      <c r="G397" s="3" t="s">
        <v>796</v>
      </c>
    </row>
    <row r="398" spans="1:7" ht="21" customHeight="1">
      <c r="A398" s="4" t="s">
        <v>2</v>
      </c>
      <c r="B398" s="5" t="s">
        <v>455</v>
      </c>
      <c r="C398" s="2">
        <v>0</v>
      </c>
      <c r="D398" s="2">
        <v>25</v>
      </c>
      <c r="E398" s="16">
        <v>25</v>
      </c>
      <c r="F398" s="6">
        <v>1</v>
      </c>
      <c r="G398" s="3" t="s">
        <v>797</v>
      </c>
    </row>
    <row r="399" spans="1:7" ht="15" customHeight="1">
      <c r="A399" s="192" t="s">
        <v>363</v>
      </c>
      <c r="B399" s="192"/>
      <c r="C399" s="2">
        <v>0</v>
      </c>
      <c r="D399" s="2">
        <v>70</v>
      </c>
      <c r="E399" s="16">
        <v>70</v>
      </c>
      <c r="F399" s="6">
        <v>1</v>
      </c>
      <c r="G399" s="7" t="s">
        <v>2</v>
      </c>
    </row>
    <row r="400" spans="1:7" ht="15" customHeight="1">
      <c r="A400" s="180" t="s">
        <v>365</v>
      </c>
      <c r="B400" s="180"/>
      <c r="C400" s="180"/>
      <c r="D400" s="180"/>
      <c r="E400" s="180"/>
      <c r="F400" s="180"/>
      <c r="G400" s="180"/>
    </row>
    <row r="401" spans="1:7" ht="15" customHeight="1">
      <c r="A401" s="4" t="s">
        <v>2</v>
      </c>
      <c r="B401" s="5" t="s">
        <v>455</v>
      </c>
      <c r="C401" s="2">
        <v>0</v>
      </c>
      <c r="D401" s="2">
        <v>20</v>
      </c>
      <c r="E401" s="16">
        <v>20</v>
      </c>
      <c r="F401" s="6">
        <v>1</v>
      </c>
      <c r="G401" s="3" t="s">
        <v>798</v>
      </c>
    </row>
    <row r="402" spans="1:7" ht="15" customHeight="1">
      <c r="A402" s="192" t="s">
        <v>366</v>
      </c>
      <c r="B402" s="192"/>
      <c r="C402" s="2">
        <v>0</v>
      </c>
      <c r="D402" s="2">
        <v>20</v>
      </c>
      <c r="E402" s="16">
        <v>20</v>
      </c>
      <c r="F402" s="6">
        <v>1</v>
      </c>
      <c r="G402" s="7" t="s">
        <v>2</v>
      </c>
    </row>
    <row r="403" spans="1:7" ht="15" customHeight="1">
      <c r="A403" s="180" t="s">
        <v>799</v>
      </c>
      <c r="B403" s="180"/>
      <c r="C403" s="180"/>
      <c r="D403" s="180"/>
      <c r="E403" s="180"/>
      <c r="F403" s="180"/>
      <c r="G403" s="180"/>
    </row>
    <row r="404" spans="1:7" ht="25.5" customHeight="1">
      <c r="A404" s="4" t="s">
        <v>2</v>
      </c>
      <c r="B404" s="23" t="s">
        <v>1535</v>
      </c>
      <c r="C404" s="2">
        <v>0</v>
      </c>
      <c r="D404" s="2">
        <v>40</v>
      </c>
      <c r="E404" s="16">
        <v>40</v>
      </c>
      <c r="F404" s="6">
        <v>1</v>
      </c>
      <c r="G404" s="3" t="s">
        <v>800</v>
      </c>
    </row>
    <row r="405" spans="1:7" ht="15" customHeight="1">
      <c r="A405" s="192" t="s">
        <v>801</v>
      </c>
      <c r="B405" s="192"/>
      <c r="C405" s="2">
        <v>0</v>
      </c>
      <c r="D405" s="2">
        <v>40</v>
      </c>
      <c r="E405" s="16">
        <v>40</v>
      </c>
      <c r="F405" s="6">
        <v>1</v>
      </c>
      <c r="G405" s="7" t="s">
        <v>2</v>
      </c>
    </row>
    <row r="406" spans="1:7" ht="15" customHeight="1">
      <c r="A406" s="180" t="s">
        <v>62</v>
      </c>
      <c r="B406" s="180"/>
      <c r="C406" s="180"/>
      <c r="D406" s="180"/>
      <c r="E406" s="180"/>
      <c r="F406" s="180"/>
      <c r="G406" s="180"/>
    </row>
    <row r="407" spans="1:7" ht="44.25" customHeight="1">
      <c r="A407" s="4" t="s">
        <v>2</v>
      </c>
      <c r="B407" s="5" t="s">
        <v>455</v>
      </c>
      <c r="C407" s="2">
        <v>0</v>
      </c>
      <c r="D407" s="2">
        <v>25</v>
      </c>
      <c r="E407" s="16">
        <v>25</v>
      </c>
      <c r="F407" s="6">
        <v>1</v>
      </c>
      <c r="G407" s="3" t="s">
        <v>802</v>
      </c>
    </row>
    <row r="408" spans="1:7" ht="82.5" customHeight="1">
      <c r="A408" s="4" t="s">
        <v>2</v>
      </c>
      <c r="B408" s="5" t="s">
        <v>501</v>
      </c>
      <c r="C408" s="2">
        <v>0</v>
      </c>
      <c r="D408" s="2">
        <v>150</v>
      </c>
      <c r="E408" s="16">
        <v>150</v>
      </c>
      <c r="F408" s="6">
        <v>1</v>
      </c>
      <c r="G408" s="3" t="s">
        <v>803</v>
      </c>
    </row>
    <row r="409" spans="1:7" ht="33.75" customHeight="1">
      <c r="A409" s="4" t="s">
        <v>2</v>
      </c>
      <c r="B409" s="5" t="s">
        <v>449</v>
      </c>
      <c r="C409" s="2">
        <v>0</v>
      </c>
      <c r="D409" s="2">
        <v>25</v>
      </c>
      <c r="E409" s="16">
        <v>25</v>
      </c>
      <c r="F409" s="6">
        <v>1</v>
      </c>
      <c r="G409" s="3" t="s">
        <v>804</v>
      </c>
    </row>
    <row r="410" spans="1:7" ht="32.25" customHeight="1">
      <c r="A410" s="4" t="s">
        <v>2</v>
      </c>
      <c r="B410" s="5" t="s">
        <v>805</v>
      </c>
      <c r="C410" s="2">
        <v>0</v>
      </c>
      <c r="D410" s="2">
        <v>25</v>
      </c>
      <c r="E410" s="16">
        <v>25</v>
      </c>
      <c r="F410" s="6">
        <v>1</v>
      </c>
      <c r="G410" s="3" t="s">
        <v>806</v>
      </c>
    </row>
    <row r="411" spans="1:7" ht="25.5" customHeight="1">
      <c r="A411" s="4" t="s">
        <v>2</v>
      </c>
      <c r="B411" s="5" t="s">
        <v>805</v>
      </c>
      <c r="C411" s="2">
        <v>0</v>
      </c>
      <c r="D411" s="2">
        <v>25</v>
      </c>
      <c r="E411" s="16">
        <v>25</v>
      </c>
      <c r="F411" s="6">
        <v>1</v>
      </c>
      <c r="G411" s="3" t="s">
        <v>807</v>
      </c>
    </row>
    <row r="412" spans="1:7" ht="38.25" customHeight="1">
      <c r="A412" s="4" t="s">
        <v>2</v>
      </c>
      <c r="B412" s="5" t="s">
        <v>805</v>
      </c>
      <c r="C412" s="2">
        <v>0</v>
      </c>
      <c r="D412" s="2">
        <v>25</v>
      </c>
      <c r="E412" s="16">
        <v>25</v>
      </c>
      <c r="F412" s="6">
        <v>1</v>
      </c>
      <c r="G412" s="3" t="s">
        <v>808</v>
      </c>
    </row>
    <row r="413" spans="1:7" ht="22.5" customHeight="1">
      <c r="A413" s="4" t="s">
        <v>2</v>
      </c>
      <c r="B413" s="23" t="s">
        <v>1536</v>
      </c>
      <c r="C413" s="2">
        <v>0</v>
      </c>
      <c r="D413" s="2">
        <v>25</v>
      </c>
      <c r="E413" s="16">
        <v>25</v>
      </c>
      <c r="F413" s="6">
        <v>1</v>
      </c>
      <c r="G413" s="3" t="s">
        <v>809</v>
      </c>
    </row>
    <row r="414" spans="1:7" ht="15" customHeight="1">
      <c r="A414" s="192" t="s">
        <v>63</v>
      </c>
      <c r="B414" s="192"/>
      <c r="C414" s="2">
        <v>0</v>
      </c>
      <c r="D414" s="2">
        <v>300</v>
      </c>
      <c r="E414" s="16">
        <v>300</v>
      </c>
      <c r="F414" s="6">
        <v>1</v>
      </c>
      <c r="G414" s="7" t="s">
        <v>2</v>
      </c>
    </row>
    <row r="415" spans="1:7" ht="22.5" customHeight="1">
      <c r="A415" s="178" t="s">
        <v>386</v>
      </c>
      <c r="B415" s="178"/>
      <c r="C415" s="8">
        <v>48011</v>
      </c>
      <c r="D415" s="8">
        <v>51199.2</v>
      </c>
      <c r="E415" s="8">
        <v>51134.2</v>
      </c>
      <c r="F415" s="9">
        <v>0.99873</v>
      </c>
      <c r="G415" s="10" t="s">
        <v>2</v>
      </c>
    </row>
    <row r="416" spans="1:7" ht="15" customHeight="1">
      <c r="A416" s="179" t="s">
        <v>810</v>
      </c>
      <c r="B416" s="179"/>
      <c r="C416" s="179"/>
      <c r="D416" s="179"/>
      <c r="E416" s="179"/>
      <c r="F416" s="179"/>
      <c r="G416" s="179"/>
    </row>
    <row r="417" spans="1:7" ht="15" customHeight="1">
      <c r="A417" s="180" t="s">
        <v>82</v>
      </c>
      <c r="B417" s="180"/>
      <c r="C417" s="180"/>
      <c r="D417" s="180"/>
      <c r="E417" s="180"/>
      <c r="F417" s="180"/>
      <c r="G417" s="180"/>
    </row>
    <row r="418" spans="1:7" ht="23.25" customHeight="1">
      <c r="A418" s="4" t="s">
        <v>2</v>
      </c>
      <c r="B418" s="23" t="s">
        <v>1536</v>
      </c>
      <c r="C418" s="2">
        <v>1000</v>
      </c>
      <c r="D418" s="2">
        <v>0</v>
      </c>
      <c r="E418" s="16">
        <v>0</v>
      </c>
      <c r="F418" s="6">
        <v>0</v>
      </c>
      <c r="G418" s="3" t="s">
        <v>1730</v>
      </c>
    </row>
    <row r="419" spans="1:7" ht="24.75" customHeight="1">
      <c r="A419" s="4" t="s">
        <v>2</v>
      </c>
      <c r="B419" s="5" t="s">
        <v>438</v>
      </c>
      <c r="C419" s="2">
        <v>0</v>
      </c>
      <c r="D419" s="2">
        <v>115</v>
      </c>
      <c r="E419" s="16">
        <v>115</v>
      </c>
      <c r="F419" s="6">
        <v>1</v>
      </c>
      <c r="G419" s="3" t="s">
        <v>1731</v>
      </c>
    </row>
    <row r="420" spans="1:7" ht="23.25" customHeight="1">
      <c r="A420" s="4" t="s">
        <v>2</v>
      </c>
      <c r="B420" s="23" t="s">
        <v>1536</v>
      </c>
      <c r="C420" s="2">
        <v>0</v>
      </c>
      <c r="D420" s="2">
        <v>90</v>
      </c>
      <c r="E420" s="16">
        <v>90</v>
      </c>
      <c r="F420" s="6">
        <v>1</v>
      </c>
      <c r="G420" s="3" t="s">
        <v>811</v>
      </c>
    </row>
    <row r="421" spans="1:7" ht="30.75" customHeight="1">
      <c r="A421" s="4" t="s">
        <v>2</v>
      </c>
      <c r="B421" s="5" t="s">
        <v>812</v>
      </c>
      <c r="C421" s="2">
        <v>0</v>
      </c>
      <c r="D421" s="2">
        <v>85</v>
      </c>
      <c r="E421" s="16">
        <v>85</v>
      </c>
      <c r="F421" s="6">
        <v>1</v>
      </c>
      <c r="G421" s="3" t="s">
        <v>813</v>
      </c>
    </row>
    <row r="422" spans="1:7" ht="24.75" customHeight="1">
      <c r="A422" s="4" t="s">
        <v>2</v>
      </c>
      <c r="B422" s="5" t="s">
        <v>449</v>
      </c>
      <c r="C422" s="2">
        <v>0</v>
      </c>
      <c r="D422" s="2">
        <v>85</v>
      </c>
      <c r="E422" s="16">
        <v>85</v>
      </c>
      <c r="F422" s="6">
        <v>1</v>
      </c>
      <c r="G422" s="3" t="s">
        <v>814</v>
      </c>
    </row>
    <row r="423" spans="1:7" ht="22.5" customHeight="1">
      <c r="A423" s="4" t="s">
        <v>2</v>
      </c>
      <c r="B423" s="23" t="s">
        <v>1536</v>
      </c>
      <c r="C423" s="2">
        <v>0</v>
      </c>
      <c r="D423" s="2">
        <v>10</v>
      </c>
      <c r="E423" s="16">
        <v>10</v>
      </c>
      <c r="F423" s="6">
        <v>1</v>
      </c>
      <c r="G423" s="3" t="s">
        <v>815</v>
      </c>
    </row>
    <row r="424" spans="1:7" ht="23.25" customHeight="1">
      <c r="A424" s="4" t="s">
        <v>2</v>
      </c>
      <c r="B424" s="23" t="s">
        <v>1536</v>
      </c>
      <c r="C424" s="2">
        <v>0</v>
      </c>
      <c r="D424" s="2">
        <v>130</v>
      </c>
      <c r="E424" s="16">
        <v>130</v>
      </c>
      <c r="F424" s="6">
        <v>1</v>
      </c>
      <c r="G424" s="3" t="s">
        <v>816</v>
      </c>
    </row>
    <row r="425" spans="1:7" ht="15" customHeight="1">
      <c r="A425" s="180" t="s">
        <v>85</v>
      </c>
      <c r="B425" s="180"/>
      <c r="C425" s="180"/>
      <c r="D425" s="180"/>
      <c r="E425" s="180"/>
      <c r="F425" s="180"/>
      <c r="G425" s="180"/>
    </row>
    <row r="426" spans="1:7" ht="25.5" customHeight="1">
      <c r="A426" s="4" t="s">
        <v>2</v>
      </c>
      <c r="B426" s="5" t="s">
        <v>438</v>
      </c>
      <c r="C426" s="2">
        <v>0</v>
      </c>
      <c r="D426" s="2">
        <v>60</v>
      </c>
      <c r="E426" s="16">
        <v>60</v>
      </c>
      <c r="F426" s="6">
        <v>1</v>
      </c>
      <c r="G426" s="3" t="s">
        <v>817</v>
      </c>
    </row>
    <row r="427" spans="1:7" ht="22.5" customHeight="1">
      <c r="A427" s="4" t="s">
        <v>2</v>
      </c>
      <c r="B427" s="23" t="s">
        <v>1536</v>
      </c>
      <c r="C427" s="2">
        <v>0</v>
      </c>
      <c r="D427" s="2">
        <v>235</v>
      </c>
      <c r="E427" s="16">
        <v>235</v>
      </c>
      <c r="F427" s="6">
        <v>1</v>
      </c>
      <c r="G427" s="3" t="s">
        <v>818</v>
      </c>
    </row>
    <row r="428" spans="1:7" ht="33" customHeight="1">
      <c r="A428" s="4" t="s">
        <v>2</v>
      </c>
      <c r="B428" s="23" t="s">
        <v>1536</v>
      </c>
      <c r="C428" s="2">
        <v>0</v>
      </c>
      <c r="D428" s="2">
        <v>90</v>
      </c>
      <c r="E428" s="16">
        <v>90</v>
      </c>
      <c r="F428" s="6">
        <v>1</v>
      </c>
      <c r="G428" s="3" t="s">
        <v>819</v>
      </c>
    </row>
    <row r="429" spans="1:7" ht="15" customHeight="1">
      <c r="A429" s="180" t="s">
        <v>820</v>
      </c>
      <c r="B429" s="180"/>
      <c r="C429" s="180"/>
      <c r="D429" s="180"/>
      <c r="E429" s="180"/>
      <c r="F429" s="180"/>
      <c r="G429" s="180"/>
    </row>
    <row r="430" spans="1:7" ht="24.75" customHeight="1">
      <c r="A430" s="4" t="s">
        <v>2</v>
      </c>
      <c r="B430" s="5" t="s">
        <v>449</v>
      </c>
      <c r="C430" s="2">
        <v>0</v>
      </c>
      <c r="D430" s="2">
        <v>5</v>
      </c>
      <c r="E430" s="16">
        <v>5</v>
      </c>
      <c r="F430" s="6">
        <v>1</v>
      </c>
      <c r="G430" s="3" t="s">
        <v>821</v>
      </c>
    </row>
    <row r="431" spans="1:7" ht="22.5" customHeight="1">
      <c r="A431" s="4" t="s">
        <v>2</v>
      </c>
      <c r="B431" s="5" t="s">
        <v>501</v>
      </c>
      <c r="C431" s="2">
        <v>0</v>
      </c>
      <c r="D431" s="2">
        <v>100</v>
      </c>
      <c r="E431" s="16">
        <v>100</v>
      </c>
      <c r="F431" s="6">
        <v>1</v>
      </c>
      <c r="G431" s="3" t="s">
        <v>822</v>
      </c>
    </row>
    <row r="432" spans="1:7" ht="15" customHeight="1">
      <c r="A432" s="180" t="s">
        <v>823</v>
      </c>
      <c r="B432" s="180"/>
      <c r="C432" s="180"/>
      <c r="D432" s="180"/>
      <c r="E432" s="180"/>
      <c r="F432" s="180"/>
      <c r="G432" s="180"/>
    </row>
    <row r="433" spans="1:7" ht="15" customHeight="1">
      <c r="A433" s="4" t="s">
        <v>2</v>
      </c>
      <c r="B433" s="5" t="s">
        <v>1537</v>
      </c>
      <c r="C433" s="2">
        <v>0</v>
      </c>
      <c r="D433" s="2">
        <v>30</v>
      </c>
      <c r="E433" s="16">
        <v>30</v>
      </c>
      <c r="F433" s="6">
        <v>1</v>
      </c>
      <c r="G433" s="3" t="s">
        <v>824</v>
      </c>
    </row>
    <row r="434" spans="1:7" ht="18" customHeight="1">
      <c r="A434" s="4" t="s">
        <v>2</v>
      </c>
      <c r="B434" s="5" t="s">
        <v>1537</v>
      </c>
      <c r="C434" s="2">
        <v>0</v>
      </c>
      <c r="D434" s="2">
        <v>35</v>
      </c>
      <c r="E434" s="16">
        <v>35</v>
      </c>
      <c r="F434" s="6">
        <v>1</v>
      </c>
      <c r="G434" s="3" t="s">
        <v>825</v>
      </c>
    </row>
    <row r="435" spans="1:7" ht="22.5" customHeight="1">
      <c r="A435" s="4" t="s">
        <v>2</v>
      </c>
      <c r="B435" s="23" t="s">
        <v>1536</v>
      </c>
      <c r="C435" s="2">
        <v>0</v>
      </c>
      <c r="D435" s="2">
        <v>5</v>
      </c>
      <c r="E435" s="16">
        <v>5</v>
      </c>
      <c r="F435" s="6">
        <v>1</v>
      </c>
      <c r="G435" s="3" t="s">
        <v>826</v>
      </c>
    </row>
    <row r="436" spans="1:7" ht="15" customHeight="1">
      <c r="A436" s="180" t="s">
        <v>827</v>
      </c>
      <c r="B436" s="180"/>
      <c r="C436" s="180"/>
      <c r="D436" s="180"/>
      <c r="E436" s="180"/>
      <c r="F436" s="180"/>
      <c r="G436" s="180"/>
    </row>
    <row r="437" spans="1:7" ht="18" customHeight="1">
      <c r="A437" s="4" t="s">
        <v>2</v>
      </c>
      <c r="B437" s="5" t="s">
        <v>1537</v>
      </c>
      <c r="C437" s="2">
        <v>0</v>
      </c>
      <c r="D437" s="2">
        <v>10</v>
      </c>
      <c r="E437" s="16">
        <v>10</v>
      </c>
      <c r="F437" s="6">
        <v>1</v>
      </c>
      <c r="G437" s="3" t="s">
        <v>828</v>
      </c>
    </row>
    <row r="438" spans="1:7" ht="18" customHeight="1">
      <c r="A438" s="4" t="s">
        <v>2</v>
      </c>
      <c r="B438" s="5" t="s">
        <v>1537</v>
      </c>
      <c r="C438" s="2">
        <v>0</v>
      </c>
      <c r="D438" s="2">
        <v>35</v>
      </c>
      <c r="E438" s="16">
        <v>35</v>
      </c>
      <c r="F438" s="6">
        <v>1</v>
      </c>
      <c r="G438" s="3" t="s">
        <v>829</v>
      </c>
    </row>
    <row r="439" spans="1:7" ht="15" customHeight="1">
      <c r="A439" s="180" t="s">
        <v>830</v>
      </c>
      <c r="B439" s="180"/>
      <c r="C439" s="180"/>
      <c r="D439" s="180"/>
      <c r="E439" s="180"/>
      <c r="F439" s="180"/>
      <c r="G439" s="180"/>
    </row>
    <row r="440" spans="1:7" ht="18" customHeight="1">
      <c r="A440" s="4" t="s">
        <v>2</v>
      </c>
      <c r="B440" s="5" t="s">
        <v>1537</v>
      </c>
      <c r="C440" s="2">
        <v>0</v>
      </c>
      <c r="D440" s="2">
        <v>20</v>
      </c>
      <c r="E440" s="16">
        <v>20</v>
      </c>
      <c r="F440" s="6">
        <v>1</v>
      </c>
      <c r="G440" s="3" t="s">
        <v>831</v>
      </c>
    </row>
    <row r="441" spans="1:7" ht="18" customHeight="1">
      <c r="A441" s="4" t="s">
        <v>2</v>
      </c>
      <c r="B441" s="5" t="s">
        <v>1537</v>
      </c>
      <c r="C441" s="2">
        <v>0</v>
      </c>
      <c r="D441" s="2">
        <v>30</v>
      </c>
      <c r="E441" s="16">
        <v>30</v>
      </c>
      <c r="F441" s="6">
        <v>1</v>
      </c>
      <c r="G441" s="3" t="s">
        <v>832</v>
      </c>
    </row>
    <row r="442" spans="1:7" ht="15" customHeight="1">
      <c r="A442" s="180" t="s">
        <v>176</v>
      </c>
      <c r="B442" s="180"/>
      <c r="C442" s="180"/>
      <c r="D442" s="180"/>
      <c r="E442" s="180"/>
      <c r="F442" s="180"/>
      <c r="G442" s="180"/>
    </row>
    <row r="443" spans="1:7" ht="21" customHeight="1">
      <c r="A443" s="4" t="s">
        <v>2</v>
      </c>
      <c r="B443" s="5" t="s">
        <v>462</v>
      </c>
      <c r="C443" s="2">
        <v>500</v>
      </c>
      <c r="D443" s="2">
        <v>500</v>
      </c>
      <c r="E443" s="16">
        <v>500</v>
      </c>
      <c r="F443" s="6">
        <v>1</v>
      </c>
      <c r="G443" s="3" t="s">
        <v>833</v>
      </c>
    </row>
    <row r="444" spans="1:7" ht="19.5" customHeight="1">
      <c r="A444" s="4" t="s">
        <v>2</v>
      </c>
      <c r="B444" s="5" t="s">
        <v>462</v>
      </c>
      <c r="C444" s="2">
        <v>0</v>
      </c>
      <c r="D444" s="2">
        <v>5</v>
      </c>
      <c r="E444" s="16">
        <v>5</v>
      </c>
      <c r="F444" s="6">
        <v>1</v>
      </c>
      <c r="G444" s="3" t="s">
        <v>834</v>
      </c>
    </row>
    <row r="445" spans="1:7" ht="21.75" customHeight="1">
      <c r="A445" s="4" t="s">
        <v>2</v>
      </c>
      <c r="B445" s="5" t="s">
        <v>449</v>
      </c>
      <c r="C445" s="2">
        <v>100</v>
      </c>
      <c r="D445" s="2">
        <v>100</v>
      </c>
      <c r="E445" s="16">
        <v>100</v>
      </c>
      <c r="F445" s="6">
        <v>1</v>
      </c>
      <c r="G445" s="3" t="s">
        <v>835</v>
      </c>
    </row>
    <row r="446" spans="1:7" ht="15" customHeight="1">
      <c r="A446" s="180" t="s">
        <v>65</v>
      </c>
      <c r="B446" s="180"/>
      <c r="C446" s="180"/>
      <c r="D446" s="180"/>
      <c r="E446" s="180"/>
      <c r="F446" s="180"/>
      <c r="G446" s="180"/>
    </row>
    <row r="447" spans="1:7" ht="15" customHeight="1">
      <c r="A447" s="4" t="s">
        <v>2</v>
      </c>
      <c r="B447" s="5" t="s">
        <v>455</v>
      </c>
      <c r="C447" s="2">
        <v>0</v>
      </c>
      <c r="D447" s="2">
        <v>15</v>
      </c>
      <c r="E447" s="16">
        <v>15</v>
      </c>
      <c r="F447" s="6">
        <v>1</v>
      </c>
      <c r="G447" s="3" t="s">
        <v>836</v>
      </c>
    </row>
    <row r="448" spans="1:7" ht="15" customHeight="1">
      <c r="A448" s="4" t="s">
        <v>2</v>
      </c>
      <c r="B448" s="5" t="s">
        <v>455</v>
      </c>
      <c r="C448" s="2">
        <v>0</v>
      </c>
      <c r="D448" s="2">
        <v>70</v>
      </c>
      <c r="E448" s="16">
        <v>70</v>
      </c>
      <c r="F448" s="6">
        <v>1</v>
      </c>
      <c r="G448" s="3" t="s">
        <v>837</v>
      </c>
    </row>
    <row r="449" spans="1:7" ht="15" customHeight="1">
      <c r="A449" s="4" t="s">
        <v>2</v>
      </c>
      <c r="B449" s="5" t="s">
        <v>455</v>
      </c>
      <c r="C449" s="2">
        <v>0</v>
      </c>
      <c r="D449" s="2">
        <v>10</v>
      </c>
      <c r="E449" s="16">
        <v>10</v>
      </c>
      <c r="F449" s="6">
        <v>1</v>
      </c>
      <c r="G449" s="3" t="s">
        <v>838</v>
      </c>
    </row>
    <row r="450" spans="1:7" ht="15" customHeight="1">
      <c r="A450" s="4" t="s">
        <v>2</v>
      </c>
      <c r="B450" s="5" t="s">
        <v>455</v>
      </c>
      <c r="C450" s="2">
        <v>0</v>
      </c>
      <c r="D450" s="2">
        <v>15</v>
      </c>
      <c r="E450" s="16">
        <v>15</v>
      </c>
      <c r="F450" s="6">
        <v>1</v>
      </c>
      <c r="G450" s="3" t="s">
        <v>839</v>
      </c>
    </row>
    <row r="451" spans="1:7" ht="15" customHeight="1">
      <c r="A451" s="4" t="s">
        <v>2</v>
      </c>
      <c r="B451" s="5" t="s">
        <v>455</v>
      </c>
      <c r="C451" s="2">
        <v>0</v>
      </c>
      <c r="D451" s="2">
        <v>25</v>
      </c>
      <c r="E451" s="16">
        <v>25</v>
      </c>
      <c r="F451" s="6">
        <v>1</v>
      </c>
      <c r="G451" s="3" t="s">
        <v>603</v>
      </c>
    </row>
    <row r="452" spans="1:7" ht="21.75" customHeight="1">
      <c r="A452" s="4" t="s">
        <v>2</v>
      </c>
      <c r="B452" s="5" t="s">
        <v>449</v>
      </c>
      <c r="C452" s="2">
        <v>0</v>
      </c>
      <c r="D452" s="2">
        <v>14</v>
      </c>
      <c r="E452" s="16">
        <v>14</v>
      </c>
      <c r="F452" s="6">
        <v>1</v>
      </c>
      <c r="G452" s="3" t="s">
        <v>840</v>
      </c>
    </row>
    <row r="453" spans="1:7" ht="15" customHeight="1">
      <c r="A453" s="4" t="s">
        <v>2</v>
      </c>
      <c r="B453" s="5" t="s">
        <v>455</v>
      </c>
      <c r="C453" s="2">
        <v>0</v>
      </c>
      <c r="D453" s="2">
        <v>12.5</v>
      </c>
      <c r="E453" s="16">
        <v>12.5</v>
      </c>
      <c r="F453" s="6">
        <v>1</v>
      </c>
      <c r="G453" s="3" t="s">
        <v>504</v>
      </c>
    </row>
    <row r="454" spans="1:7" ht="23.25" customHeight="1">
      <c r="A454" s="4" t="s">
        <v>2</v>
      </c>
      <c r="B454" s="23" t="s">
        <v>1535</v>
      </c>
      <c r="C454" s="2">
        <v>0</v>
      </c>
      <c r="D454" s="2">
        <v>5</v>
      </c>
      <c r="E454" s="16">
        <v>5</v>
      </c>
      <c r="F454" s="6">
        <v>1</v>
      </c>
      <c r="G454" s="3" t="s">
        <v>841</v>
      </c>
    </row>
    <row r="455" spans="1:7" ht="22.5" customHeight="1">
      <c r="A455" s="4" t="s">
        <v>2</v>
      </c>
      <c r="B455" s="23" t="s">
        <v>1535</v>
      </c>
      <c r="C455" s="2">
        <v>0</v>
      </c>
      <c r="D455" s="2">
        <v>5</v>
      </c>
      <c r="E455" s="16">
        <v>5</v>
      </c>
      <c r="F455" s="6">
        <v>1</v>
      </c>
      <c r="G455" s="3" t="s">
        <v>842</v>
      </c>
    </row>
    <row r="456" spans="1:7" ht="15" customHeight="1">
      <c r="A456" s="4" t="s">
        <v>2</v>
      </c>
      <c r="B456" s="5" t="s">
        <v>455</v>
      </c>
      <c r="C456" s="2">
        <v>0</v>
      </c>
      <c r="D456" s="2">
        <v>10</v>
      </c>
      <c r="E456" s="16">
        <v>10</v>
      </c>
      <c r="F456" s="6">
        <v>1</v>
      </c>
      <c r="G456" s="3" t="s">
        <v>843</v>
      </c>
    </row>
    <row r="457" spans="1:7" ht="21" customHeight="1">
      <c r="A457" s="4" t="s">
        <v>2</v>
      </c>
      <c r="B457" s="23" t="s">
        <v>1535</v>
      </c>
      <c r="C457" s="2">
        <v>0</v>
      </c>
      <c r="D457" s="2">
        <v>30</v>
      </c>
      <c r="E457" s="16">
        <v>30</v>
      </c>
      <c r="F457" s="6">
        <v>1</v>
      </c>
      <c r="G457" s="3" t="s">
        <v>844</v>
      </c>
    </row>
    <row r="458" spans="1:7" ht="15" customHeight="1">
      <c r="A458" s="4" t="s">
        <v>2</v>
      </c>
      <c r="B458" s="5" t="s">
        <v>455</v>
      </c>
      <c r="C458" s="2">
        <v>0</v>
      </c>
      <c r="D458" s="2">
        <v>10</v>
      </c>
      <c r="E458" s="16">
        <v>10</v>
      </c>
      <c r="F458" s="6">
        <v>1</v>
      </c>
      <c r="G458" s="3" t="s">
        <v>845</v>
      </c>
    </row>
    <row r="459" spans="1:7" ht="15" customHeight="1">
      <c r="A459" s="4" t="s">
        <v>2</v>
      </c>
      <c r="B459" s="5" t="s">
        <v>455</v>
      </c>
      <c r="C459" s="2">
        <v>0</v>
      </c>
      <c r="D459" s="2">
        <v>8</v>
      </c>
      <c r="E459" s="16">
        <v>8</v>
      </c>
      <c r="F459" s="6">
        <v>1</v>
      </c>
      <c r="G459" s="3" t="s">
        <v>846</v>
      </c>
    </row>
    <row r="460" spans="1:7" ht="22.5" customHeight="1">
      <c r="A460" s="4" t="s">
        <v>2</v>
      </c>
      <c r="B460" s="23" t="s">
        <v>1535</v>
      </c>
      <c r="C460" s="2">
        <v>0</v>
      </c>
      <c r="D460" s="2">
        <v>5</v>
      </c>
      <c r="E460" s="16">
        <v>3.45</v>
      </c>
      <c r="F460" s="6">
        <v>0.69</v>
      </c>
      <c r="G460" s="3" t="s">
        <v>847</v>
      </c>
    </row>
    <row r="461" spans="1:7" ht="15" customHeight="1">
      <c r="A461" s="4" t="s">
        <v>2</v>
      </c>
      <c r="B461" s="5" t="s">
        <v>455</v>
      </c>
      <c r="C461" s="2">
        <v>0</v>
      </c>
      <c r="D461" s="2">
        <v>5</v>
      </c>
      <c r="E461" s="16">
        <v>5</v>
      </c>
      <c r="F461" s="6">
        <v>1</v>
      </c>
      <c r="G461" s="3" t="s">
        <v>848</v>
      </c>
    </row>
    <row r="462" spans="1:7" ht="15" customHeight="1">
      <c r="A462" s="4" t="s">
        <v>2</v>
      </c>
      <c r="B462" s="5" t="s">
        <v>455</v>
      </c>
      <c r="C462" s="2">
        <v>0</v>
      </c>
      <c r="D462" s="2">
        <v>5</v>
      </c>
      <c r="E462" s="16">
        <v>3.298</v>
      </c>
      <c r="F462" s="6">
        <v>0.6596</v>
      </c>
      <c r="G462" s="3" t="s">
        <v>849</v>
      </c>
    </row>
    <row r="463" spans="1:7" ht="23.25" customHeight="1">
      <c r="A463" s="4" t="s">
        <v>2</v>
      </c>
      <c r="B463" s="23" t="s">
        <v>1535</v>
      </c>
      <c r="C463" s="2">
        <v>0</v>
      </c>
      <c r="D463" s="2">
        <v>5</v>
      </c>
      <c r="E463" s="16">
        <v>5</v>
      </c>
      <c r="F463" s="6">
        <v>1</v>
      </c>
      <c r="G463" s="3" t="s">
        <v>850</v>
      </c>
    </row>
    <row r="464" spans="1:7" ht="21.75" customHeight="1">
      <c r="A464" s="4" t="s">
        <v>2</v>
      </c>
      <c r="B464" s="23" t="s">
        <v>1535</v>
      </c>
      <c r="C464" s="2">
        <v>0</v>
      </c>
      <c r="D464" s="2">
        <v>5</v>
      </c>
      <c r="E464" s="16">
        <v>5</v>
      </c>
      <c r="F464" s="6">
        <v>1</v>
      </c>
      <c r="G464" s="3" t="s">
        <v>851</v>
      </c>
    </row>
    <row r="465" spans="1:7" ht="15" customHeight="1">
      <c r="A465" s="4" t="s">
        <v>2</v>
      </c>
      <c r="B465" s="5" t="s">
        <v>455</v>
      </c>
      <c r="C465" s="2">
        <v>0</v>
      </c>
      <c r="D465" s="2">
        <v>5</v>
      </c>
      <c r="E465" s="16">
        <v>5</v>
      </c>
      <c r="F465" s="6">
        <v>1</v>
      </c>
      <c r="G465" s="3" t="s">
        <v>852</v>
      </c>
    </row>
    <row r="466" spans="1:7" ht="15" customHeight="1">
      <c r="A466" s="180" t="s">
        <v>354</v>
      </c>
      <c r="B466" s="180"/>
      <c r="C466" s="180"/>
      <c r="D466" s="180"/>
      <c r="E466" s="180"/>
      <c r="F466" s="180"/>
      <c r="G466" s="180"/>
    </row>
    <row r="467" spans="1:7" ht="24" customHeight="1">
      <c r="A467" s="4" t="s">
        <v>2</v>
      </c>
      <c r="B467" s="5" t="s">
        <v>438</v>
      </c>
      <c r="C467" s="2">
        <v>0</v>
      </c>
      <c r="D467" s="2">
        <v>14.5</v>
      </c>
      <c r="E467" s="16">
        <v>14.5</v>
      </c>
      <c r="F467" s="6">
        <v>1</v>
      </c>
      <c r="G467" s="3" t="s">
        <v>853</v>
      </c>
    </row>
    <row r="468" spans="1:7" ht="15" customHeight="1">
      <c r="A468" s="180" t="s">
        <v>381</v>
      </c>
      <c r="B468" s="180"/>
      <c r="C468" s="180"/>
      <c r="D468" s="180"/>
      <c r="E468" s="180"/>
      <c r="F468" s="180"/>
      <c r="G468" s="180"/>
    </row>
    <row r="469" spans="1:7" ht="22.5" customHeight="1">
      <c r="A469" s="4" t="s">
        <v>2</v>
      </c>
      <c r="B469" s="5" t="s">
        <v>449</v>
      </c>
      <c r="C469" s="2">
        <v>400</v>
      </c>
      <c r="D469" s="2">
        <v>0</v>
      </c>
      <c r="E469" s="16">
        <v>0</v>
      </c>
      <c r="F469" s="6">
        <v>0</v>
      </c>
      <c r="G469" s="3" t="s">
        <v>1732</v>
      </c>
    </row>
    <row r="470" spans="1:7" ht="15" customHeight="1">
      <c r="A470" s="4" t="s">
        <v>2</v>
      </c>
      <c r="B470" s="5" t="s">
        <v>455</v>
      </c>
      <c r="C470" s="2">
        <v>0</v>
      </c>
      <c r="D470" s="2">
        <v>30</v>
      </c>
      <c r="E470" s="16">
        <v>30</v>
      </c>
      <c r="F470" s="6">
        <v>1</v>
      </c>
      <c r="G470" s="3" t="s">
        <v>854</v>
      </c>
    </row>
    <row r="471" spans="1:7" ht="15" customHeight="1">
      <c r="A471" s="4" t="s">
        <v>2</v>
      </c>
      <c r="B471" s="5" t="s">
        <v>455</v>
      </c>
      <c r="C471" s="2">
        <v>0</v>
      </c>
      <c r="D471" s="2">
        <v>10</v>
      </c>
      <c r="E471" s="16">
        <v>10</v>
      </c>
      <c r="F471" s="6">
        <v>1</v>
      </c>
      <c r="G471" s="3" t="s">
        <v>855</v>
      </c>
    </row>
    <row r="472" spans="1:7" ht="15" customHeight="1">
      <c r="A472" s="4" t="s">
        <v>2</v>
      </c>
      <c r="B472" s="5" t="s">
        <v>455</v>
      </c>
      <c r="C472" s="2">
        <v>0</v>
      </c>
      <c r="D472" s="2">
        <v>5</v>
      </c>
      <c r="E472" s="16">
        <v>5</v>
      </c>
      <c r="F472" s="6">
        <v>1</v>
      </c>
      <c r="G472" s="3" t="s">
        <v>856</v>
      </c>
    </row>
    <row r="473" spans="1:7" ht="22.5" customHeight="1">
      <c r="A473" s="4" t="s">
        <v>2</v>
      </c>
      <c r="B473" s="5" t="s">
        <v>455</v>
      </c>
      <c r="C473" s="2">
        <v>0</v>
      </c>
      <c r="D473" s="2">
        <v>10</v>
      </c>
      <c r="E473" s="16">
        <v>10</v>
      </c>
      <c r="F473" s="6">
        <v>1</v>
      </c>
      <c r="G473" s="3" t="s">
        <v>857</v>
      </c>
    </row>
    <row r="474" spans="1:7" ht="15" customHeight="1">
      <c r="A474" s="4" t="s">
        <v>2</v>
      </c>
      <c r="B474" s="5" t="s">
        <v>455</v>
      </c>
      <c r="C474" s="2">
        <v>0</v>
      </c>
      <c r="D474" s="2">
        <v>10</v>
      </c>
      <c r="E474" s="16">
        <v>10</v>
      </c>
      <c r="F474" s="6">
        <v>1</v>
      </c>
      <c r="G474" s="3" t="s">
        <v>579</v>
      </c>
    </row>
    <row r="475" spans="1:7" ht="15" customHeight="1">
      <c r="A475" s="4" t="s">
        <v>2</v>
      </c>
      <c r="B475" s="5" t="s">
        <v>455</v>
      </c>
      <c r="C475" s="2">
        <v>0</v>
      </c>
      <c r="D475" s="2">
        <v>15</v>
      </c>
      <c r="E475" s="16">
        <v>15</v>
      </c>
      <c r="F475" s="6">
        <v>1</v>
      </c>
      <c r="G475" s="3" t="s">
        <v>583</v>
      </c>
    </row>
    <row r="476" spans="1:7" ht="15" customHeight="1">
      <c r="A476" s="4" t="s">
        <v>2</v>
      </c>
      <c r="B476" s="5" t="s">
        <v>455</v>
      </c>
      <c r="C476" s="2">
        <v>0</v>
      </c>
      <c r="D476" s="2">
        <v>15</v>
      </c>
      <c r="E476" s="16">
        <v>15</v>
      </c>
      <c r="F476" s="6">
        <v>1</v>
      </c>
      <c r="G476" s="3" t="s">
        <v>587</v>
      </c>
    </row>
    <row r="477" spans="1:7" ht="15" customHeight="1">
      <c r="A477" s="4" t="s">
        <v>2</v>
      </c>
      <c r="B477" s="5" t="s">
        <v>455</v>
      </c>
      <c r="C477" s="2">
        <v>0</v>
      </c>
      <c r="D477" s="2">
        <v>10</v>
      </c>
      <c r="E477" s="16">
        <v>10</v>
      </c>
      <c r="F477" s="6">
        <v>1</v>
      </c>
      <c r="G477" s="3" t="s">
        <v>620</v>
      </c>
    </row>
    <row r="478" spans="1:7" ht="15" customHeight="1">
      <c r="A478" s="4" t="s">
        <v>2</v>
      </c>
      <c r="B478" s="5" t="s">
        <v>455</v>
      </c>
      <c r="C478" s="2">
        <v>0</v>
      </c>
      <c r="D478" s="2">
        <v>10</v>
      </c>
      <c r="E478" s="16">
        <v>10</v>
      </c>
      <c r="F478" s="6">
        <v>1</v>
      </c>
      <c r="G478" s="3" t="s">
        <v>858</v>
      </c>
    </row>
    <row r="479" spans="1:7" ht="15" customHeight="1">
      <c r="A479" s="4" t="s">
        <v>2</v>
      </c>
      <c r="B479" s="5" t="s">
        <v>455</v>
      </c>
      <c r="C479" s="2">
        <v>0</v>
      </c>
      <c r="D479" s="2">
        <v>10</v>
      </c>
      <c r="E479" s="16">
        <v>10</v>
      </c>
      <c r="F479" s="6">
        <v>1</v>
      </c>
      <c r="G479" s="3" t="s">
        <v>591</v>
      </c>
    </row>
    <row r="480" spans="1:7" ht="22.5" customHeight="1">
      <c r="A480" s="4" t="s">
        <v>2</v>
      </c>
      <c r="B480" s="23" t="s">
        <v>1535</v>
      </c>
      <c r="C480" s="2">
        <v>0</v>
      </c>
      <c r="D480" s="2">
        <v>10</v>
      </c>
      <c r="E480" s="16">
        <v>10</v>
      </c>
      <c r="F480" s="6">
        <v>1</v>
      </c>
      <c r="G480" s="3" t="s">
        <v>859</v>
      </c>
    </row>
    <row r="481" spans="1:7" ht="15" customHeight="1">
      <c r="A481" s="4" t="s">
        <v>2</v>
      </c>
      <c r="B481" s="5" t="s">
        <v>455</v>
      </c>
      <c r="C481" s="2">
        <v>0</v>
      </c>
      <c r="D481" s="2">
        <v>5</v>
      </c>
      <c r="E481" s="16">
        <v>5</v>
      </c>
      <c r="F481" s="6">
        <v>1</v>
      </c>
      <c r="G481" s="3" t="s">
        <v>860</v>
      </c>
    </row>
    <row r="482" spans="1:7" ht="15" customHeight="1">
      <c r="A482" s="4" t="s">
        <v>2</v>
      </c>
      <c r="B482" s="5" t="s">
        <v>455</v>
      </c>
      <c r="C482" s="2">
        <v>0</v>
      </c>
      <c r="D482" s="2">
        <v>5</v>
      </c>
      <c r="E482" s="16">
        <v>5</v>
      </c>
      <c r="F482" s="6">
        <v>1</v>
      </c>
      <c r="G482" s="3" t="s">
        <v>861</v>
      </c>
    </row>
    <row r="483" spans="1:7" ht="24" customHeight="1">
      <c r="A483" s="4" t="s">
        <v>2</v>
      </c>
      <c r="B483" s="23" t="s">
        <v>1535</v>
      </c>
      <c r="C483" s="2">
        <v>0</v>
      </c>
      <c r="D483" s="2">
        <v>5</v>
      </c>
      <c r="E483" s="16">
        <v>5</v>
      </c>
      <c r="F483" s="6">
        <v>1</v>
      </c>
      <c r="G483" s="3" t="s">
        <v>862</v>
      </c>
    </row>
    <row r="484" spans="1:7" ht="15" customHeight="1">
      <c r="A484" s="4" t="s">
        <v>2</v>
      </c>
      <c r="B484" s="5" t="s">
        <v>455</v>
      </c>
      <c r="C484" s="2">
        <v>0</v>
      </c>
      <c r="D484" s="2">
        <v>10</v>
      </c>
      <c r="E484" s="16">
        <v>10</v>
      </c>
      <c r="F484" s="6">
        <v>1</v>
      </c>
      <c r="G484" s="3" t="s">
        <v>863</v>
      </c>
    </row>
    <row r="485" spans="1:7" ht="15" customHeight="1">
      <c r="A485" s="4" t="s">
        <v>2</v>
      </c>
      <c r="B485" s="5" t="s">
        <v>455</v>
      </c>
      <c r="C485" s="2">
        <v>0</v>
      </c>
      <c r="D485" s="2">
        <v>4</v>
      </c>
      <c r="E485" s="16">
        <v>4</v>
      </c>
      <c r="F485" s="6">
        <v>1</v>
      </c>
      <c r="G485" s="3" t="s">
        <v>864</v>
      </c>
    </row>
    <row r="486" spans="1:7" ht="15" customHeight="1">
      <c r="A486" s="4" t="s">
        <v>2</v>
      </c>
      <c r="B486" s="5" t="s">
        <v>455</v>
      </c>
      <c r="C486" s="2">
        <v>0</v>
      </c>
      <c r="D486" s="2">
        <v>10</v>
      </c>
      <c r="E486" s="16">
        <v>10</v>
      </c>
      <c r="F486" s="6">
        <v>1</v>
      </c>
      <c r="G486" s="3" t="s">
        <v>567</v>
      </c>
    </row>
    <row r="487" spans="1:7" ht="15" customHeight="1">
      <c r="A487" s="4" t="s">
        <v>2</v>
      </c>
      <c r="B487" s="5" t="s">
        <v>455</v>
      </c>
      <c r="C487" s="2">
        <v>0</v>
      </c>
      <c r="D487" s="2">
        <v>30</v>
      </c>
      <c r="E487" s="16">
        <v>30</v>
      </c>
      <c r="F487" s="6">
        <v>1</v>
      </c>
      <c r="G487" s="3" t="s">
        <v>865</v>
      </c>
    </row>
    <row r="488" spans="1:7" ht="15" customHeight="1">
      <c r="A488" s="4" t="s">
        <v>2</v>
      </c>
      <c r="B488" s="5" t="s">
        <v>455</v>
      </c>
      <c r="C488" s="2">
        <v>0</v>
      </c>
      <c r="D488" s="2">
        <v>10</v>
      </c>
      <c r="E488" s="16">
        <v>10</v>
      </c>
      <c r="F488" s="6">
        <v>1</v>
      </c>
      <c r="G488" s="3" t="s">
        <v>623</v>
      </c>
    </row>
    <row r="489" spans="1:7" ht="15" customHeight="1">
      <c r="A489" s="4" t="s">
        <v>2</v>
      </c>
      <c r="B489" s="5" t="s">
        <v>455</v>
      </c>
      <c r="C489" s="2">
        <v>0</v>
      </c>
      <c r="D489" s="2">
        <v>15</v>
      </c>
      <c r="E489" s="16">
        <v>15</v>
      </c>
      <c r="F489" s="6">
        <v>1</v>
      </c>
      <c r="G489" s="3" t="s">
        <v>866</v>
      </c>
    </row>
    <row r="490" spans="1:7" ht="15" customHeight="1">
      <c r="A490" s="4" t="s">
        <v>2</v>
      </c>
      <c r="B490" s="5" t="s">
        <v>455</v>
      </c>
      <c r="C490" s="2">
        <v>0</v>
      </c>
      <c r="D490" s="2">
        <v>5</v>
      </c>
      <c r="E490" s="16">
        <v>5</v>
      </c>
      <c r="F490" s="6">
        <v>1</v>
      </c>
      <c r="G490" s="3" t="s">
        <v>556</v>
      </c>
    </row>
    <row r="491" spans="1:7" ht="15" customHeight="1">
      <c r="A491" s="4" t="s">
        <v>2</v>
      </c>
      <c r="B491" s="5" t="s">
        <v>455</v>
      </c>
      <c r="C491" s="2">
        <v>0</v>
      </c>
      <c r="D491" s="2">
        <v>5</v>
      </c>
      <c r="E491" s="16">
        <v>5</v>
      </c>
      <c r="F491" s="6">
        <v>1</v>
      </c>
      <c r="G491" s="3" t="s">
        <v>867</v>
      </c>
    </row>
    <row r="492" spans="1:7" ht="15" customHeight="1">
      <c r="A492" s="4" t="s">
        <v>2</v>
      </c>
      <c r="B492" s="5" t="s">
        <v>455</v>
      </c>
      <c r="C492" s="2">
        <v>0</v>
      </c>
      <c r="D492" s="2">
        <v>5</v>
      </c>
      <c r="E492" s="16">
        <v>5</v>
      </c>
      <c r="F492" s="6">
        <v>1</v>
      </c>
      <c r="G492" s="3" t="s">
        <v>868</v>
      </c>
    </row>
    <row r="493" spans="1:7" ht="15" customHeight="1">
      <c r="A493" s="4" t="s">
        <v>2</v>
      </c>
      <c r="B493" s="5" t="s">
        <v>455</v>
      </c>
      <c r="C493" s="2">
        <v>0</v>
      </c>
      <c r="D493" s="2">
        <v>10</v>
      </c>
      <c r="E493" s="16">
        <v>10</v>
      </c>
      <c r="F493" s="6">
        <v>1</v>
      </c>
      <c r="G493" s="3" t="s">
        <v>869</v>
      </c>
    </row>
    <row r="494" spans="1:7" ht="15" customHeight="1">
      <c r="A494" s="180" t="s">
        <v>68</v>
      </c>
      <c r="B494" s="180"/>
      <c r="C494" s="180"/>
      <c r="D494" s="180"/>
      <c r="E494" s="180"/>
      <c r="F494" s="180"/>
      <c r="G494" s="180"/>
    </row>
    <row r="495" spans="1:7" ht="27" customHeight="1">
      <c r="A495" s="4" t="s">
        <v>2</v>
      </c>
      <c r="B495" s="5" t="s">
        <v>449</v>
      </c>
      <c r="C495" s="2">
        <v>1980</v>
      </c>
      <c r="D495" s="2">
        <v>0</v>
      </c>
      <c r="E495" s="16">
        <v>0</v>
      </c>
      <c r="F495" s="6">
        <v>0</v>
      </c>
      <c r="G495" s="3" t="s">
        <v>1733</v>
      </c>
    </row>
    <row r="496" spans="1:7" ht="15" customHeight="1">
      <c r="A496" s="4" t="s">
        <v>2</v>
      </c>
      <c r="B496" s="5" t="s">
        <v>455</v>
      </c>
      <c r="C496" s="2">
        <v>0</v>
      </c>
      <c r="D496" s="2">
        <v>20</v>
      </c>
      <c r="E496" s="16">
        <v>20</v>
      </c>
      <c r="F496" s="6">
        <v>1</v>
      </c>
      <c r="G496" s="3" t="s">
        <v>870</v>
      </c>
    </row>
    <row r="497" spans="1:7" ht="18" customHeight="1">
      <c r="A497" s="4" t="s">
        <v>2</v>
      </c>
      <c r="B497" s="5" t="s">
        <v>1537</v>
      </c>
      <c r="C497" s="2">
        <v>0</v>
      </c>
      <c r="D497" s="2">
        <v>284</v>
      </c>
      <c r="E497" s="16">
        <v>284</v>
      </c>
      <c r="F497" s="6">
        <v>1</v>
      </c>
      <c r="G497" s="3" t="s">
        <v>871</v>
      </c>
    </row>
    <row r="498" spans="1:7" ht="23.25" customHeight="1">
      <c r="A498" s="4" t="s">
        <v>2</v>
      </c>
      <c r="B498" s="5" t="s">
        <v>536</v>
      </c>
      <c r="C498" s="2">
        <v>0</v>
      </c>
      <c r="D498" s="2">
        <v>15</v>
      </c>
      <c r="E498" s="16">
        <v>15</v>
      </c>
      <c r="F498" s="6">
        <v>1</v>
      </c>
      <c r="G498" s="3" t="s">
        <v>872</v>
      </c>
    </row>
    <row r="499" spans="1:7" ht="24" customHeight="1">
      <c r="A499" s="4" t="s">
        <v>2</v>
      </c>
      <c r="B499" s="5" t="s">
        <v>449</v>
      </c>
      <c r="C499" s="2">
        <v>0</v>
      </c>
      <c r="D499" s="2">
        <v>25</v>
      </c>
      <c r="E499" s="16">
        <v>25</v>
      </c>
      <c r="F499" s="6">
        <v>1</v>
      </c>
      <c r="G499" s="3" t="s">
        <v>873</v>
      </c>
    </row>
    <row r="500" spans="1:7" ht="15" customHeight="1">
      <c r="A500" s="4" t="s">
        <v>2</v>
      </c>
      <c r="B500" s="5" t="s">
        <v>455</v>
      </c>
      <c r="C500" s="2">
        <v>0</v>
      </c>
      <c r="D500" s="2">
        <v>38</v>
      </c>
      <c r="E500" s="16">
        <v>38</v>
      </c>
      <c r="F500" s="6">
        <v>1</v>
      </c>
      <c r="G500" s="3" t="s">
        <v>874</v>
      </c>
    </row>
    <row r="501" spans="1:7" ht="15" customHeight="1">
      <c r="A501" s="4" t="s">
        <v>2</v>
      </c>
      <c r="B501" s="5" t="s">
        <v>455</v>
      </c>
      <c r="C501" s="2">
        <v>0</v>
      </c>
      <c r="D501" s="2">
        <v>50</v>
      </c>
      <c r="E501" s="16">
        <v>50</v>
      </c>
      <c r="F501" s="6">
        <v>1</v>
      </c>
      <c r="G501" s="3" t="s">
        <v>875</v>
      </c>
    </row>
    <row r="502" spans="1:7" ht="15" customHeight="1">
      <c r="A502" s="4" t="s">
        <v>2</v>
      </c>
      <c r="B502" s="5" t="s">
        <v>455</v>
      </c>
      <c r="C502" s="2">
        <v>0</v>
      </c>
      <c r="D502" s="2">
        <v>14</v>
      </c>
      <c r="E502" s="16">
        <v>14</v>
      </c>
      <c r="F502" s="6">
        <v>1</v>
      </c>
      <c r="G502" s="3" t="s">
        <v>876</v>
      </c>
    </row>
    <row r="503" spans="1:7" ht="15" customHeight="1">
      <c r="A503" s="4" t="s">
        <v>2</v>
      </c>
      <c r="B503" s="5" t="s">
        <v>455</v>
      </c>
      <c r="C503" s="2">
        <v>0</v>
      </c>
      <c r="D503" s="2">
        <v>21</v>
      </c>
      <c r="E503" s="16">
        <v>21</v>
      </c>
      <c r="F503" s="6">
        <v>1</v>
      </c>
      <c r="G503" s="3" t="s">
        <v>877</v>
      </c>
    </row>
    <row r="504" spans="1:7" ht="15" customHeight="1">
      <c r="A504" s="4" t="s">
        <v>2</v>
      </c>
      <c r="B504" s="5" t="s">
        <v>455</v>
      </c>
      <c r="C504" s="2">
        <v>0</v>
      </c>
      <c r="D504" s="2">
        <v>15</v>
      </c>
      <c r="E504" s="16">
        <v>15</v>
      </c>
      <c r="F504" s="6">
        <v>1</v>
      </c>
      <c r="G504" s="3" t="s">
        <v>878</v>
      </c>
    </row>
    <row r="505" spans="1:7" ht="15" customHeight="1">
      <c r="A505" s="4" t="s">
        <v>2</v>
      </c>
      <c r="B505" s="5" t="s">
        <v>455</v>
      </c>
      <c r="C505" s="2">
        <v>0</v>
      </c>
      <c r="D505" s="2">
        <v>70</v>
      </c>
      <c r="E505" s="16">
        <v>70</v>
      </c>
      <c r="F505" s="6">
        <v>1</v>
      </c>
      <c r="G505" s="3" t="s">
        <v>879</v>
      </c>
    </row>
    <row r="506" spans="1:7" ht="15" customHeight="1">
      <c r="A506" s="4" t="s">
        <v>2</v>
      </c>
      <c r="B506" s="5" t="s">
        <v>455</v>
      </c>
      <c r="C506" s="2">
        <v>0</v>
      </c>
      <c r="D506" s="2">
        <v>75</v>
      </c>
      <c r="E506" s="16">
        <v>75</v>
      </c>
      <c r="F506" s="6">
        <v>1</v>
      </c>
      <c r="G506" s="3" t="s">
        <v>880</v>
      </c>
    </row>
    <row r="507" spans="1:7" ht="15" customHeight="1">
      <c r="A507" s="4" t="s">
        <v>2</v>
      </c>
      <c r="B507" s="5" t="s">
        <v>455</v>
      </c>
      <c r="C507" s="2">
        <v>0</v>
      </c>
      <c r="D507" s="2">
        <v>111</v>
      </c>
      <c r="E507" s="16">
        <v>106</v>
      </c>
      <c r="F507" s="6">
        <v>0.95495</v>
      </c>
      <c r="G507" s="3" t="s">
        <v>881</v>
      </c>
    </row>
    <row r="508" spans="1:7" ht="24" customHeight="1">
      <c r="A508" s="4" t="s">
        <v>2</v>
      </c>
      <c r="B508" s="5" t="s">
        <v>455</v>
      </c>
      <c r="C508" s="2">
        <v>0</v>
      </c>
      <c r="D508" s="2">
        <v>76</v>
      </c>
      <c r="E508" s="16">
        <v>76</v>
      </c>
      <c r="F508" s="6">
        <v>1</v>
      </c>
      <c r="G508" s="3" t="s">
        <v>882</v>
      </c>
    </row>
    <row r="509" spans="1:7" ht="15" customHeight="1">
      <c r="A509" s="4" t="s">
        <v>2</v>
      </c>
      <c r="B509" s="5" t="s">
        <v>455</v>
      </c>
      <c r="C509" s="2">
        <v>0</v>
      </c>
      <c r="D509" s="2">
        <v>78</v>
      </c>
      <c r="E509" s="16">
        <v>78</v>
      </c>
      <c r="F509" s="6">
        <v>1</v>
      </c>
      <c r="G509" s="3" t="s">
        <v>883</v>
      </c>
    </row>
    <row r="510" spans="1:7" ht="15" customHeight="1">
      <c r="A510" s="4" t="s">
        <v>2</v>
      </c>
      <c r="B510" s="5" t="s">
        <v>455</v>
      </c>
      <c r="C510" s="2">
        <v>0</v>
      </c>
      <c r="D510" s="2">
        <v>57.4</v>
      </c>
      <c r="E510" s="16">
        <v>57.4</v>
      </c>
      <c r="F510" s="6">
        <v>1</v>
      </c>
      <c r="G510" s="3" t="s">
        <v>884</v>
      </c>
    </row>
    <row r="511" spans="1:7" ht="15" customHeight="1">
      <c r="A511" s="4" t="s">
        <v>2</v>
      </c>
      <c r="B511" s="5" t="s">
        <v>455</v>
      </c>
      <c r="C511" s="2">
        <v>0</v>
      </c>
      <c r="D511" s="2">
        <v>8</v>
      </c>
      <c r="E511" s="16">
        <v>8</v>
      </c>
      <c r="F511" s="6">
        <v>1</v>
      </c>
      <c r="G511" s="3" t="s">
        <v>885</v>
      </c>
    </row>
    <row r="512" spans="1:7" ht="15" customHeight="1">
      <c r="A512" s="4" t="s">
        <v>2</v>
      </c>
      <c r="B512" s="5" t="s">
        <v>455</v>
      </c>
      <c r="C512" s="2">
        <v>0</v>
      </c>
      <c r="D512" s="2">
        <v>20</v>
      </c>
      <c r="E512" s="16">
        <v>20</v>
      </c>
      <c r="F512" s="6">
        <v>1</v>
      </c>
      <c r="G512" s="3" t="s">
        <v>886</v>
      </c>
    </row>
    <row r="513" spans="1:7" ht="15" customHeight="1">
      <c r="A513" s="4" t="s">
        <v>2</v>
      </c>
      <c r="B513" s="5" t="s">
        <v>455</v>
      </c>
      <c r="C513" s="2">
        <v>0</v>
      </c>
      <c r="D513" s="2">
        <v>60</v>
      </c>
      <c r="E513" s="16">
        <v>60</v>
      </c>
      <c r="F513" s="6">
        <v>1</v>
      </c>
      <c r="G513" s="3" t="s">
        <v>887</v>
      </c>
    </row>
    <row r="514" spans="1:7" ht="15" customHeight="1">
      <c r="A514" s="4" t="s">
        <v>2</v>
      </c>
      <c r="B514" s="5" t="s">
        <v>455</v>
      </c>
      <c r="C514" s="2">
        <v>0</v>
      </c>
      <c r="D514" s="2">
        <v>10</v>
      </c>
      <c r="E514" s="16">
        <v>10</v>
      </c>
      <c r="F514" s="6">
        <v>1</v>
      </c>
      <c r="G514" s="3" t="s">
        <v>888</v>
      </c>
    </row>
    <row r="515" spans="1:7" ht="15" customHeight="1">
      <c r="A515" s="4" t="s">
        <v>2</v>
      </c>
      <c r="B515" s="5" t="s">
        <v>455</v>
      </c>
      <c r="C515" s="2">
        <v>0</v>
      </c>
      <c r="D515" s="2">
        <v>20</v>
      </c>
      <c r="E515" s="16">
        <v>20</v>
      </c>
      <c r="F515" s="6">
        <v>1</v>
      </c>
      <c r="G515" s="3" t="s">
        <v>889</v>
      </c>
    </row>
    <row r="516" spans="1:7" ht="15" customHeight="1">
      <c r="A516" s="4" t="s">
        <v>2</v>
      </c>
      <c r="B516" s="5" t="s">
        <v>455</v>
      </c>
      <c r="C516" s="2">
        <v>0</v>
      </c>
      <c r="D516" s="2">
        <v>1.6</v>
      </c>
      <c r="E516" s="16">
        <v>1.6</v>
      </c>
      <c r="F516" s="6">
        <v>1</v>
      </c>
      <c r="G516" s="3" t="s">
        <v>890</v>
      </c>
    </row>
    <row r="517" spans="1:7" ht="15" customHeight="1">
      <c r="A517" s="4" t="s">
        <v>2</v>
      </c>
      <c r="B517" s="5" t="s">
        <v>455</v>
      </c>
      <c r="C517" s="2">
        <v>0</v>
      </c>
      <c r="D517" s="2">
        <v>10</v>
      </c>
      <c r="E517" s="16">
        <v>10</v>
      </c>
      <c r="F517" s="6">
        <v>1</v>
      </c>
      <c r="G517" s="3" t="s">
        <v>891</v>
      </c>
    </row>
    <row r="518" spans="1:7" ht="15" customHeight="1">
      <c r="A518" s="4" t="s">
        <v>2</v>
      </c>
      <c r="B518" s="5" t="s">
        <v>455</v>
      </c>
      <c r="C518" s="2">
        <v>0</v>
      </c>
      <c r="D518" s="2">
        <v>5</v>
      </c>
      <c r="E518" s="16">
        <v>5</v>
      </c>
      <c r="F518" s="6">
        <v>1</v>
      </c>
      <c r="G518" s="3" t="s">
        <v>892</v>
      </c>
    </row>
    <row r="519" spans="1:7" ht="21.75" customHeight="1">
      <c r="A519" s="4" t="s">
        <v>2</v>
      </c>
      <c r="B519" s="5" t="s">
        <v>455</v>
      </c>
      <c r="C519" s="2">
        <v>0</v>
      </c>
      <c r="D519" s="2">
        <v>38</v>
      </c>
      <c r="E519" s="16">
        <v>38</v>
      </c>
      <c r="F519" s="6">
        <v>1</v>
      </c>
      <c r="G519" s="3" t="s">
        <v>893</v>
      </c>
    </row>
    <row r="520" spans="1:7" ht="15" customHeight="1">
      <c r="A520" s="4" t="s">
        <v>2</v>
      </c>
      <c r="B520" s="5" t="s">
        <v>455</v>
      </c>
      <c r="C520" s="2">
        <v>0</v>
      </c>
      <c r="D520" s="2">
        <v>10</v>
      </c>
      <c r="E520" s="16">
        <v>10</v>
      </c>
      <c r="F520" s="6">
        <v>1</v>
      </c>
      <c r="G520" s="3" t="s">
        <v>894</v>
      </c>
    </row>
    <row r="521" spans="1:7" ht="15" customHeight="1">
      <c r="A521" s="4" t="s">
        <v>2</v>
      </c>
      <c r="B521" s="5" t="s">
        <v>455</v>
      </c>
      <c r="C521" s="2">
        <v>0</v>
      </c>
      <c r="D521" s="2">
        <v>5</v>
      </c>
      <c r="E521" s="16">
        <v>5</v>
      </c>
      <c r="F521" s="6">
        <v>1</v>
      </c>
      <c r="G521" s="3" t="s">
        <v>895</v>
      </c>
    </row>
    <row r="522" spans="1:7" ht="15" customHeight="1">
      <c r="A522" s="4" t="s">
        <v>2</v>
      </c>
      <c r="B522" s="5" t="s">
        <v>455</v>
      </c>
      <c r="C522" s="2">
        <v>0</v>
      </c>
      <c r="D522" s="2">
        <v>10</v>
      </c>
      <c r="E522" s="16">
        <v>10</v>
      </c>
      <c r="F522" s="6">
        <v>1</v>
      </c>
      <c r="G522" s="3" t="s">
        <v>896</v>
      </c>
    </row>
    <row r="523" spans="1:7" ht="15" customHeight="1">
      <c r="A523" s="4" t="s">
        <v>2</v>
      </c>
      <c r="B523" s="5" t="s">
        <v>455</v>
      </c>
      <c r="C523" s="2">
        <v>0</v>
      </c>
      <c r="D523" s="2">
        <v>15</v>
      </c>
      <c r="E523" s="16">
        <v>15</v>
      </c>
      <c r="F523" s="6">
        <v>1</v>
      </c>
      <c r="G523" s="3" t="s">
        <v>897</v>
      </c>
    </row>
    <row r="524" spans="1:7" ht="20.25" customHeight="1">
      <c r="A524" s="4" t="s">
        <v>2</v>
      </c>
      <c r="B524" s="5" t="s">
        <v>455</v>
      </c>
      <c r="C524" s="2">
        <v>0</v>
      </c>
      <c r="D524" s="2">
        <v>15</v>
      </c>
      <c r="E524" s="16">
        <v>15</v>
      </c>
      <c r="F524" s="6">
        <v>1</v>
      </c>
      <c r="G524" s="3" t="s">
        <v>898</v>
      </c>
    </row>
    <row r="525" spans="1:7" ht="15" customHeight="1">
      <c r="A525" s="4" t="s">
        <v>2</v>
      </c>
      <c r="B525" s="5" t="s">
        <v>455</v>
      </c>
      <c r="C525" s="2">
        <v>0</v>
      </c>
      <c r="D525" s="2">
        <v>15</v>
      </c>
      <c r="E525" s="16">
        <v>15</v>
      </c>
      <c r="F525" s="6">
        <v>1</v>
      </c>
      <c r="G525" s="3" t="s">
        <v>899</v>
      </c>
    </row>
    <row r="526" spans="1:7" ht="15" customHeight="1">
      <c r="A526" s="4" t="s">
        <v>2</v>
      </c>
      <c r="B526" s="5" t="s">
        <v>455</v>
      </c>
      <c r="C526" s="2">
        <v>0</v>
      </c>
      <c r="D526" s="2">
        <v>10</v>
      </c>
      <c r="E526" s="16">
        <v>10</v>
      </c>
      <c r="F526" s="6">
        <v>1</v>
      </c>
      <c r="G526" s="3" t="s">
        <v>900</v>
      </c>
    </row>
    <row r="527" spans="1:7" ht="15" customHeight="1">
      <c r="A527" s="180" t="s">
        <v>362</v>
      </c>
      <c r="B527" s="180"/>
      <c r="C527" s="180"/>
      <c r="D527" s="180"/>
      <c r="E527" s="180"/>
      <c r="F527" s="180"/>
      <c r="G527" s="180"/>
    </row>
    <row r="528" spans="1:7" ht="24.75" customHeight="1">
      <c r="A528" s="4" t="s">
        <v>2</v>
      </c>
      <c r="B528" s="23" t="s">
        <v>1535</v>
      </c>
      <c r="C528" s="2">
        <v>0</v>
      </c>
      <c r="D528" s="2">
        <v>20</v>
      </c>
      <c r="E528" s="16">
        <v>20</v>
      </c>
      <c r="F528" s="6">
        <v>1</v>
      </c>
      <c r="G528" s="3" t="s">
        <v>901</v>
      </c>
    </row>
    <row r="529" spans="1:7" ht="23.25" customHeight="1">
      <c r="A529" s="4" t="s">
        <v>2</v>
      </c>
      <c r="B529" s="5" t="s">
        <v>536</v>
      </c>
      <c r="C529" s="2">
        <v>0</v>
      </c>
      <c r="D529" s="2">
        <v>10</v>
      </c>
      <c r="E529" s="16">
        <v>10</v>
      </c>
      <c r="F529" s="6">
        <v>1</v>
      </c>
      <c r="G529" s="3" t="s">
        <v>902</v>
      </c>
    </row>
    <row r="530" spans="1:7" ht="15" customHeight="1">
      <c r="A530" s="4" t="s">
        <v>2</v>
      </c>
      <c r="B530" s="5" t="s">
        <v>455</v>
      </c>
      <c r="C530" s="2">
        <v>0</v>
      </c>
      <c r="D530" s="2">
        <v>15</v>
      </c>
      <c r="E530" s="16">
        <v>15</v>
      </c>
      <c r="F530" s="6">
        <v>1</v>
      </c>
      <c r="G530" s="3" t="s">
        <v>903</v>
      </c>
    </row>
    <row r="531" spans="1:7" ht="15" customHeight="1">
      <c r="A531" s="4" t="s">
        <v>2</v>
      </c>
      <c r="B531" s="5" t="s">
        <v>455</v>
      </c>
      <c r="C531" s="2">
        <v>0</v>
      </c>
      <c r="D531" s="2">
        <v>50</v>
      </c>
      <c r="E531" s="16">
        <v>50</v>
      </c>
      <c r="F531" s="6">
        <v>1</v>
      </c>
      <c r="G531" s="3" t="s">
        <v>488</v>
      </c>
    </row>
    <row r="532" spans="1:7" ht="15" customHeight="1">
      <c r="A532" s="4" t="s">
        <v>2</v>
      </c>
      <c r="B532" s="5" t="s">
        <v>455</v>
      </c>
      <c r="C532" s="2">
        <v>0</v>
      </c>
      <c r="D532" s="2">
        <v>30</v>
      </c>
      <c r="E532" s="16">
        <v>30</v>
      </c>
      <c r="F532" s="6">
        <v>1</v>
      </c>
      <c r="G532" s="3" t="s">
        <v>904</v>
      </c>
    </row>
    <row r="533" spans="1:7" ht="21.75" customHeight="1">
      <c r="A533" s="4" t="s">
        <v>2</v>
      </c>
      <c r="B533" s="5" t="s">
        <v>455</v>
      </c>
      <c r="C533" s="2">
        <v>0</v>
      </c>
      <c r="D533" s="2">
        <v>10</v>
      </c>
      <c r="E533" s="16">
        <v>10</v>
      </c>
      <c r="F533" s="6">
        <v>1</v>
      </c>
      <c r="G533" s="3" t="s">
        <v>905</v>
      </c>
    </row>
    <row r="534" spans="1:7" ht="21.75" customHeight="1">
      <c r="A534" s="4" t="s">
        <v>2</v>
      </c>
      <c r="B534" s="5" t="s">
        <v>455</v>
      </c>
      <c r="C534" s="2">
        <v>0</v>
      </c>
      <c r="D534" s="2">
        <v>25</v>
      </c>
      <c r="E534" s="16">
        <v>25</v>
      </c>
      <c r="F534" s="6">
        <v>1</v>
      </c>
      <c r="G534" s="3" t="s">
        <v>906</v>
      </c>
    </row>
    <row r="535" spans="1:7" ht="15" customHeight="1">
      <c r="A535" s="4" t="s">
        <v>2</v>
      </c>
      <c r="B535" s="5" t="s">
        <v>455</v>
      </c>
      <c r="C535" s="2">
        <v>0</v>
      </c>
      <c r="D535" s="2">
        <v>5</v>
      </c>
      <c r="E535" s="16">
        <v>5</v>
      </c>
      <c r="F535" s="6">
        <v>1</v>
      </c>
      <c r="G535" s="3" t="s">
        <v>907</v>
      </c>
    </row>
    <row r="536" spans="1:7" ht="15" customHeight="1">
      <c r="A536" s="4" t="s">
        <v>2</v>
      </c>
      <c r="B536" s="5" t="s">
        <v>455</v>
      </c>
      <c r="C536" s="2">
        <v>0</v>
      </c>
      <c r="D536" s="2">
        <v>10</v>
      </c>
      <c r="E536" s="16">
        <v>10</v>
      </c>
      <c r="F536" s="6">
        <v>1</v>
      </c>
      <c r="G536" s="3" t="s">
        <v>908</v>
      </c>
    </row>
    <row r="537" spans="1:7" ht="15" customHeight="1">
      <c r="A537" s="4" t="s">
        <v>2</v>
      </c>
      <c r="B537" s="5" t="s">
        <v>455</v>
      </c>
      <c r="C537" s="2">
        <v>0</v>
      </c>
      <c r="D537" s="2">
        <v>5</v>
      </c>
      <c r="E537" s="16">
        <v>5</v>
      </c>
      <c r="F537" s="6">
        <v>1</v>
      </c>
      <c r="G537" s="3" t="s">
        <v>909</v>
      </c>
    </row>
    <row r="538" spans="1:7" ht="15" customHeight="1">
      <c r="A538" s="4" t="s">
        <v>2</v>
      </c>
      <c r="B538" s="5" t="s">
        <v>455</v>
      </c>
      <c r="C538" s="2">
        <v>0</v>
      </c>
      <c r="D538" s="2">
        <v>5</v>
      </c>
      <c r="E538" s="16">
        <v>5</v>
      </c>
      <c r="F538" s="6">
        <v>1</v>
      </c>
      <c r="G538" s="3" t="s">
        <v>910</v>
      </c>
    </row>
    <row r="539" spans="1:7" ht="21.75" customHeight="1">
      <c r="A539" s="4" t="s">
        <v>2</v>
      </c>
      <c r="B539" s="5" t="s">
        <v>455</v>
      </c>
      <c r="C539" s="2">
        <v>0</v>
      </c>
      <c r="D539" s="2">
        <v>5</v>
      </c>
      <c r="E539" s="16">
        <v>5</v>
      </c>
      <c r="F539" s="6">
        <v>1</v>
      </c>
      <c r="G539" s="3" t="s">
        <v>911</v>
      </c>
    </row>
    <row r="540" spans="1:7" ht="22.5" customHeight="1">
      <c r="A540" s="4" t="s">
        <v>2</v>
      </c>
      <c r="B540" s="5" t="s">
        <v>455</v>
      </c>
      <c r="C540" s="2">
        <v>0</v>
      </c>
      <c r="D540" s="2">
        <v>5</v>
      </c>
      <c r="E540" s="16">
        <v>5</v>
      </c>
      <c r="F540" s="6">
        <v>1</v>
      </c>
      <c r="G540" s="3" t="s">
        <v>912</v>
      </c>
    </row>
    <row r="541" spans="1:7" ht="15" customHeight="1">
      <c r="A541" s="4" t="s">
        <v>2</v>
      </c>
      <c r="B541" s="5" t="s">
        <v>455</v>
      </c>
      <c r="C541" s="2">
        <v>0</v>
      </c>
      <c r="D541" s="2">
        <v>5</v>
      </c>
      <c r="E541" s="16">
        <v>5</v>
      </c>
      <c r="F541" s="6">
        <v>1</v>
      </c>
      <c r="G541" s="3" t="s">
        <v>913</v>
      </c>
    </row>
    <row r="542" spans="1:7" ht="21.75" customHeight="1">
      <c r="A542" s="4" t="s">
        <v>2</v>
      </c>
      <c r="B542" s="5" t="s">
        <v>455</v>
      </c>
      <c r="C542" s="2">
        <v>0</v>
      </c>
      <c r="D542" s="2">
        <v>5</v>
      </c>
      <c r="E542" s="16">
        <v>5</v>
      </c>
      <c r="F542" s="6">
        <v>1</v>
      </c>
      <c r="G542" s="3" t="s">
        <v>914</v>
      </c>
    </row>
    <row r="543" spans="1:7" ht="15" customHeight="1">
      <c r="A543" s="4" t="s">
        <v>2</v>
      </c>
      <c r="B543" s="5" t="s">
        <v>455</v>
      </c>
      <c r="C543" s="2">
        <v>0</v>
      </c>
      <c r="D543" s="2">
        <v>5</v>
      </c>
      <c r="E543" s="16">
        <v>5</v>
      </c>
      <c r="F543" s="6">
        <v>1</v>
      </c>
      <c r="G543" s="3" t="s">
        <v>915</v>
      </c>
    </row>
    <row r="544" spans="1:7" ht="22.5" customHeight="1">
      <c r="A544" s="4" t="s">
        <v>2</v>
      </c>
      <c r="B544" s="5" t="s">
        <v>455</v>
      </c>
      <c r="C544" s="2">
        <v>0</v>
      </c>
      <c r="D544" s="2">
        <v>5</v>
      </c>
      <c r="E544" s="16">
        <v>5</v>
      </c>
      <c r="F544" s="6">
        <v>1</v>
      </c>
      <c r="G544" s="3" t="s">
        <v>916</v>
      </c>
    </row>
    <row r="545" spans="1:7" ht="22.5" customHeight="1">
      <c r="A545" s="4" t="s">
        <v>2</v>
      </c>
      <c r="B545" s="5" t="s">
        <v>455</v>
      </c>
      <c r="C545" s="2">
        <v>0</v>
      </c>
      <c r="D545" s="2">
        <v>5</v>
      </c>
      <c r="E545" s="16">
        <v>5</v>
      </c>
      <c r="F545" s="6">
        <v>1</v>
      </c>
      <c r="G545" s="3" t="s">
        <v>917</v>
      </c>
    </row>
    <row r="546" spans="1:7" ht="15" customHeight="1">
      <c r="A546" s="4" t="s">
        <v>2</v>
      </c>
      <c r="B546" s="5" t="s">
        <v>455</v>
      </c>
      <c r="C546" s="2">
        <v>0</v>
      </c>
      <c r="D546" s="2">
        <v>5</v>
      </c>
      <c r="E546" s="16">
        <v>5</v>
      </c>
      <c r="F546" s="6">
        <v>1</v>
      </c>
      <c r="G546" s="3" t="s">
        <v>918</v>
      </c>
    </row>
    <row r="547" spans="1:7" ht="34.5" customHeight="1">
      <c r="A547" s="4" t="s">
        <v>2</v>
      </c>
      <c r="B547" s="5" t="s">
        <v>449</v>
      </c>
      <c r="C547" s="2">
        <v>0</v>
      </c>
      <c r="D547" s="2">
        <v>60</v>
      </c>
      <c r="E547" s="16">
        <v>60</v>
      </c>
      <c r="F547" s="6">
        <v>1</v>
      </c>
      <c r="G547" s="3" t="s">
        <v>919</v>
      </c>
    </row>
    <row r="548" spans="1:7" ht="24.75" customHeight="1">
      <c r="A548" s="4" t="s">
        <v>2</v>
      </c>
      <c r="B548" s="5" t="s">
        <v>449</v>
      </c>
      <c r="C548" s="2">
        <v>0</v>
      </c>
      <c r="D548" s="2">
        <v>5</v>
      </c>
      <c r="E548" s="16">
        <v>5</v>
      </c>
      <c r="F548" s="6">
        <v>1</v>
      </c>
      <c r="G548" s="3" t="s">
        <v>920</v>
      </c>
    </row>
    <row r="549" spans="1:7" ht="15" customHeight="1">
      <c r="A549" s="4" t="s">
        <v>2</v>
      </c>
      <c r="B549" s="5" t="s">
        <v>455</v>
      </c>
      <c r="C549" s="2">
        <v>0</v>
      </c>
      <c r="D549" s="2">
        <v>25</v>
      </c>
      <c r="E549" s="16">
        <v>25</v>
      </c>
      <c r="F549" s="6">
        <v>1</v>
      </c>
      <c r="G549" s="3" t="s">
        <v>921</v>
      </c>
    </row>
    <row r="550" spans="1:7" ht="23.25" customHeight="1">
      <c r="A550" s="4" t="s">
        <v>2</v>
      </c>
      <c r="B550" s="5" t="s">
        <v>455</v>
      </c>
      <c r="C550" s="2">
        <v>0</v>
      </c>
      <c r="D550" s="2">
        <v>25</v>
      </c>
      <c r="E550" s="16">
        <v>25</v>
      </c>
      <c r="F550" s="6">
        <v>1</v>
      </c>
      <c r="G550" s="3" t="s">
        <v>922</v>
      </c>
    </row>
    <row r="551" spans="1:7" ht="22.5" customHeight="1">
      <c r="A551" s="4" t="s">
        <v>2</v>
      </c>
      <c r="B551" s="5" t="s">
        <v>455</v>
      </c>
      <c r="C551" s="2">
        <v>0</v>
      </c>
      <c r="D551" s="2">
        <v>20</v>
      </c>
      <c r="E551" s="16">
        <v>20</v>
      </c>
      <c r="F551" s="6">
        <v>1</v>
      </c>
      <c r="G551" s="3" t="s">
        <v>923</v>
      </c>
    </row>
    <row r="552" spans="1:7" ht="15" customHeight="1">
      <c r="A552" s="4" t="s">
        <v>2</v>
      </c>
      <c r="B552" s="5" t="s">
        <v>455</v>
      </c>
      <c r="C552" s="2">
        <v>0</v>
      </c>
      <c r="D552" s="2">
        <v>10</v>
      </c>
      <c r="E552" s="16">
        <v>10</v>
      </c>
      <c r="F552" s="6">
        <v>1</v>
      </c>
      <c r="G552" s="3" t="s">
        <v>924</v>
      </c>
    </row>
    <row r="553" spans="1:7" ht="24" customHeight="1">
      <c r="A553" s="4" t="s">
        <v>2</v>
      </c>
      <c r="B553" s="5" t="s">
        <v>449</v>
      </c>
      <c r="C553" s="2">
        <v>0</v>
      </c>
      <c r="D553" s="2">
        <v>5</v>
      </c>
      <c r="E553" s="16">
        <v>5</v>
      </c>
      <c r="F553" s="6">
        <v>1</v>
      </c>
      <c r="G553" s="3" t="s">
        <v>925</v>
      </c>
    </row>
    <row r="554" spans="1:7" ht="24" customHeight="1">
      <c r="A554" s="4" t="s">
        <v>2</v>
      </c>
      <c r="B554" s="5" t="s">
        <v>449</v>
      </c>
      <c r="C554" s="2">
        <v>0</v>
      </c>
      <c r="D554" s="2">
        <v>5</v>
      </c>
      <c r="E554" s="16">
        <v>5</v>
      </c>
      <c r="F554" s="6">
        <v>1</v>
      </c>
      <c r="G554" s="3" t="s">
        <v>926</v>
      </c>
    </row>
    <row r="555" spans="1:7" ht="21.75" customHeight="1">
      <c r="A555" s="4" t="s">
        <v>2</v>
      </c>
      <c r="B555" s="5" t="s">
        <v>455</v>
      </c>
      <c r="C555" s="2">
        <v>0</v>
      </c>
      <c r="D555" s="2">
        <v>30</v>
      </c>
      <c r="E555" s="16">
        <v>30</v>
      </c>
      <c r="F555" s="6">
        <v>1</v>
      </c>
      <c r="G555" s="3" t="s">
        <v>927</v>
      </c>
    </row>
    <row r="556" spans="1:7" ht="15" customHeight="1">
      <c r="A556" s="4" t="s">
        <v>2</v>
      </c>
      <c r="B556" s="5" t="s">
        <v>455</v>
      </c>
      <c r="C556" s="2">
        <v>0</v>
      </c>
      <c r="D556" s="2">
        <v>5</v>
      </c>
      <c r="E556" s="16">
        <v>5</v>
      </c>
      <c r="F556" s="6">
        <v>1</v>
      </c>
      <c r="G556" s="3" t="s">
        <v>928</v>
      </c>
    </row>
    <row r="557" spans="1:7" ht="15" customHeight="1">
      <c r="A557" s="4" t="s">
        <v>2</v>
      </c>
      <c r="B557" s="5" t="s">
        <v>455</v>
      </c>
      <c r="C557" s="2">
        <v>0</v>
      </c>
      <c r="D557" s="2">
        <v>5</v>
      </c>
      <c r="E557" s="16">
        <v>5</v>
      </c>
      <c r="F557" s="6">
        <v>1</v>
      </c>
      <c r="G557" s="3" t="s">
        <v>929</v>
      </c>
    </row>
    <row r="558" spans="1:7" ht="15" customHeight="1">
      <c r="A558" s="4" t="s">
        <v>2</v>
      </c>
      <c r="B558" s="5" t="s">
        <v>455</v>
      </c>
      <c r="C558" s="2">
        <v>0</v>
      </c>
      <c r="D558" s="2">
        <v>5</v>
      </c>
      <c r="E558" s="16">
        <v>5</v>
      </c>
      <c r="F558" s="6">
        <v>1</v>
      </c>
      <c r="G558" s="3" t="s">
        <v>930</v>
      </c>
    </row>
    <row r="559" spans="1:7" ht="23.25" customHeight="1">
      <c r="A559" s="4" t="s">
        <v>2</v>
      </c>
      <c r="B559" s="5" t="s">
        <v>449</v>
      </c>
      <c r="C559" s="2">
        <v>0</v>
      </c>
      <c r="D559" s="2">
        <v>15</v>
      </c>
      <c r="E559" s="16">
        <v>15</v>
      </c>
      <c r="F559" s="6">
        <v>1</v>
      </c>
      <c r="G559" s="3" t="s">
        <v>931</v>
      </c>
    </row>
    <row r="560" spans="1:7" ht="15" customHeight="1">
      <c r="A560" s="4" t="s">
        <v>2</v>
      </c>
      <c r="B560" s="5" t="s">
        <v>455</v>
      </c>
      <c r="C560" s="2">
        <v>0</v>
      </c>
      <c r="D560" s="2">
        <v>15</v>
      </c>
      <c r="E560" s="16">
        <v>15</v>
      </c>
      <c r="F560" s="6">
        <v>1</v>
      </c>
      <c r="G560" s="3" t="s">
        <v>932</v>
      </c>
    </row>
    <row r="561" spans="1:7" ht="15" customHeight="1">
      <c r="A561" s="4" t="s">
        <v>2</v>
      </c>
      <c r="B561" s="5" t="s">
        <v>455</v>
      </c>
      <c r="C561" s="2">
        <v>0</v>
      </c>
      <c r="D561" s="2">
        <v>15</v>
      </c>
      <c r="E561" s="16">
        <v>15</v>
      </c>
      <c r="F561" s="6">
        <v>1</v>
      </c>
      <c r="G561" s="3" t="s">
        <v>933</v>
      </c>
    </row>
    <row r="562" spans="1:7" ht="15" customHeight="1">
      <c r="A562" s="180" t="s">
        <v>390</v>
      </c>
      <c r="B562" s="180"/>
      <c r="C562" s="180"/>
      <c r="D562" s="180"/>
      <c r="E562" s="180"/>
      <c r="F562" s="180"/>
      <c r="G562" s="180"/>
    </row>
    <row r="563" spans="1:7" ht="23.25" customHeight="1">
      <c r="A563" s="4" t="s">
        <v>2</v>
      </c>
      <c r="B563" s="5" t="s">
        <v>1537</v>
      </c>
      <c r="C563" s="2">
        <v>0</v>
      </c>
      <c r="D563" s="2">
        <v>5</v>
      </c>
      <c r="E563" s="16">
        <v>5</v>
      </c>
      <c r="F563" s="6">
        <v>1</v>
      </c>
      <c r="G563" s="3" t="s">
        <v>934</v>
      </c>
    </row>
    <row r="564" spans="1:7" ht="15" customHeight="1">
      <c r="A564" s="180" t="s">
        <v>823</v>
      </c>
      <c r="B564" s="180"/>
      <c r="C564" s="180"/>
      <c r="D564" s="180"/>
      <c r="E564" s="180"/>
      <c r="F564" s="180"/>
      <c r="G564" s="180"/>
    </row>
    <row r="565" spans="1:7" ht="12.75" customHeight="1">
      <c r="A565" s="4" t="s">
        <v>2</v>
      </c>
      <c r="B565" s="5" t="s">
        <v>1537</v>
      </c>
      <c r="C565" s="2">
        <v>0</v>
      </c>
      <c r="D565" s="2">
        <v>15</v>
      </c>
      <c r="E565" s="16">
        <v>15</v>
      </c>
      <c r="F565" s="6">
        <v>1</v>
      </c>
      <c r="G565" s="3" t="s">
        <v>935</v>
      </c>
    </row>
    <row r="566" spans="1:7" ht="15" customHeight="1">
      <c r="A566" s="180" t="s">
        <v>830</v>
      </c>
      <c r="B566" s="180"/>
      <c r="C566" s="180"/>
      <c r="D566" s="180"/>
      <c r="E566" s="180"/>
      <c r="F566" s="180"/>
      <c r="G566" s="180"/>
    </row>
    <row r="567" spans="1:7" ht="21.75" customHeight="1">
      <c r="A567" s="4" t="s">
        <v>2</v>
      </c>
      <c r="B567" s="5" t="s">
        <v>1537</v>
      </c>
      <c r="C567" s="2">
        <v>0</v>
      </c>
      <c r="D567" s="2">
        <v>15</v>
      </c>
      <c r="E567" s="16">
        <v>15</v>
      </c>
      <c r="F567" s="6">
        <v>1</v>
      </c>
      <c r="G567" s="3" t="s">
        <v>936</v>
      </c>
    </row>
    <row r="568" spans="1:7" ht="15" customHeight="1">
      <c r="A568" s="180" t="s">
        <v>176</v>
      </c>
      <c r="B568" s="180"/>
      <c r="C568" s="180"/>
      <c r="D568" s="180"/>
      <c r="E568" s="180"/>
      <c r="F568" s="180"/>
      <c r="G568" s="180"/>
    </row>
    <row r="569" spans="1:7" ht="22.5" customHeight="1">
      <c r="A569" s="4" t="s">
        <v>2</v>
      </c>
      <c r="B569" s="5" t="s">
        <v>455</v>
      </c>
      <c r="C569" s="2">
        <v>0</v>
      </c>
      <c r="D569" s="2">
        <v>30</v>
      </c>
      <c r="E569" s="16">
        <v>30</v>
      </c>
      <c r="F569" s="6">
        <v>1</v>
      </c>
      <c r="G569" s="3" t="s">
        <v>760</v>
      </c>
    </row>
    <row r="570" spans="1:7" ht="15" customHeight="1">
      <c r="A570" s="4" t="s">
        <v>2</v>
      </c>
      <c r="B570" s="5" t="s">
        <v>455</v>
      </c>
      <c r="C570" s="2">
        <v>0</v>
      </c>
      <c r="D570" s="2">
        <v>20</v>
      </c>
      <c r="E570" s="16">
        <v>20</v>
      </c>
      <c r="F570" s="6">
        <v>1</v>
      </c>
      <c r="G570" s="3" t="s">
        <v>937</v>
      </c>
    </row>
    <row r="571" spans="1:7" ht="15" customHeight="1">
      <c r="A571" s="180" t="s">
        <v>381</v>
      </c>
      <c r="B571" s="180"/>
      <c r="C571" s="180"/>
      <c r="D571" s="180"/>
      <c r="E571" s="180"/>
      <c r="F571" s="180"/>
      <c r="G571" s="180"/>
    </row>
    <row r="572" spans="1:7" ht="23.25" customHeight="1">
      <c r="A572" s="4" t="s">
        <v>2</v>
      </c>
      <c r="B572" s="23" t="s">
        <v>1535</v>
      </c>
      <c r="C572" s="2">
        <v>0</v>
      </c>
      <c r="D572" s="2">
        <v>30</v>
      </c>
      <c r="E572" s="16">
        <v>30</v>
      </c>
      <c r="F572" s="6">
        <v>1</v>
      </c>
      <c r="G572" s="3" t="s">
        <v>938</v>
      </c>
    </row>
    <row r="573" spans="1:7" ht="15" customHeight="1">
      <c r="A573" s="180" t="s">
        <v>68</v>
      </c>
      <c r="B573" s="180"/>
      <c r="C573" s="180"/>
      <c r="D573" s="180"/>
      <c r="E573" s="180"/>
      <c r="F573" s="180"/>
      <c r="G573" s="180"/>
    </row>
    <row r="574" spans="1:7" ht="14.25" customHeight="1">
      <c r="A574" s="4" t="s">
        <v>2</v>
      </c>
      <c r="B574" s="5" t="s">
        <v>1537</v>
      </c>
      <c r="C574" s="2">
        <v>0</v>
      </c>
      <c r="D574" s="2">
        <v>30</v>
      </c>
      <c r="E574" s="16">
        <v>30</v>
      </c>
      <c r="F574" s="6">
        <v>1</v>
      </c>
      <c r="G574" s="3" t="s">
        <v>939</v>
      </c>
    </row>
    <row r="575" spans="1:7" ht="23.25" customHeight="1">
      <c r="A575" s="4" t="s">
        <v>2</v>
      </c>
      <c r="B575" s="5" t="s">
        <v>455</v>
      </c>
      <c r="C575" s="2">
        <v>0</v>
      </c>
      <c r="D575" s="2">
        <v>5</v>
      </c>
      <c r="E575" s="16">
        <v>5</v>
      </c>
      <c r="F575" s="6">
        <v>1</v>
      </c>
      <c r="G575" s="3" t="s">
        <v>940</v>
      </c>
    </row>
    <row r="576" spans="1:7" ht="15" customHeight="1">
      <c r="A576" s="180" t="s">
        <v>362</v>
      </c>
      <c r="B576" s="180"/>
      <c r="C576" s="180"/>
      <c r="D576" s="180"/>
      <c r="E576" s="180"/>
      <c r="F576" s="180"/>
      <c r="G576" s="180"/>
    </row>
    <row r="577" spans="1:7" ht="23.25" customHeight="1">
      <c r="A577" s="4" t="s">
        <v>2</v>
      </c>
      <c r="B577" s="23" t="s">
        <v>1535</v>
      </c>
      <c r="C577" s="2">
        <v>0</v>
      </c>
      <c r="D577" s="2">
        <v>10</v>
      </c>
      <c r="E577" s="16">
        <v>10</v>
      </c>
      <c r="F577" s="6">
        <v>1</v>
      </c>
      <c r="G577" s="3" t="s">
        <v>941</v>
      </c>
    </row>
    <row r="578" spans="1:7" ht="15" customHeight="1">
      <c r="A578" s="180" t="s">
        <v>82</v>
      </c>
      <c r="B578" s="180"/>
      <c r="C578" s="180"/>
      <c r="D578" s="180"/>
      <c r="E578" s="180"/>
      <c r="F578" s="180"/>
      <c r="G578" s="180"/>
    </row>
    <row r="579" spans="1:7" ht="24.75" customHeight="1">
      <c r="A579" s="4" t="s">
        <v>2</v>
      </c>
      <c r="B579" s="5" t="s">
        <v>403</v>
      </c>
      <c r="C579" s="2">
        <v>0</v>
      </c>
      <c r="D579" s="2">
        <v>9</v>
      </c>
      <c r="E579" s="16">
        <v>9</v>
      </c>
      <c r="F579" s="6">
        <v>1</v>
      </c>
      <c r="G579" s="3" t="s">
        <v>942</v>
      </c>
    </row>
    <row r="580" spans="1:7" ht="15" customHeight="1">
      <c r="A580" s="180" t="s">
        <v>85</v>
      </c>
      <c r="B580" s="180"/>
      <c r="C580" s="180"/>
      <c r="D580" s="180"/>
      <c r="E580" s="180"/>
      <c r="F580" s="180"/>
      <c r="G580" s="180"/>
    </row>
    <row r="581" spans="1:7" ht="18" customHeight="1">
      <c r="A581" s="4" t="s">
        <v>2</v>
      </c>
      <c r="B581" s="5" t="s">
        <v>1538</v>
      </c>
      <c r="C581" s="2">
        <v>0</v>
      </c>
      <c r="D581" s="2">
        <v>142.08197</v>
      </c>
      <c r="E581" s="16">
        <v>142.08197</v>
      </c>
      <c r="F581" s="6">
        <v>1</v>
      </c>
      <c r="G581" s="3" t="s">
        <v>943</v>
      </c>
    </row>
    <row r="582" spans="1:7" ht="18" customHeight="1">
      <c r="A582" s="4" t="s">
        <v>2</v>
      </c>
      <c r="B582" s="5" t="s">
        <v>1538</v>
      </c>
      <c r="C582" s="2">
        <v>0</v>
      </c>
      <c r="D582" s="2">
        <v>805.13108</v>
      </c>
      <c r="E582" s="16">
        <v>805.13108</v>
      </c>
      <c r="F582" s="6">
        <v>1</v>
      </c>
      <c r="G582" s="3" t="s">
        <v>944</v>
      </c>
    </row>
    <row r="583" spans="1:7" ht="18" customHeight="1">
      <c r="A583" s="4" t="s">
        <v>2</v>
      </c>
      <c r="B583" s="5" t="s">
        <v>1538</v>
      </c>
      <c r="C583" s="2">
        <v>0</v>
      </c>
      <c r="D583" s="2">
        <v>671.2195</v>
      </c>
      <c r="E583" s="16">
        <v>671.2195</v>
      </c>
      <c r="F583" s="6">
        <v>1</v>
      </c>
      <c r="G583" s="3" t="s">
        <v>945</v>
      </c>
    </row>
    <row r="584" spans="1:7" ht="18" customHeight="1">
      <c r="A584" s="4" t="s">
        <v>2</v>
      </c>
      <c r="B584" s="5" t="s">
        <v>1538</v>
      </c>
      <c r="C584" s="2">
        <v>0</v>
      </c>
      <c r="D584" s="2">
        <v>118.4505</v>
      </c>
      <c r="E584" s="16">
        <v>118.4505</v>
      </c>
      <c r="F584" s="6">
        <v>1</v>
      </c>
      <c r="G584" s="3" t="s">
        <v>946</v>
      </c>
    </row>
    <row r="585" spans="1:7" ht="18" customHeight="1">
      <c r="A585" s="4" t="s">
        <v>2</v>
      </c>
      <c r="B585" s="5" t="s">
        <v>1538</v>
      </c>
      <c r="C585" s="2">
        <v>0</v>
      </c>
      <c r="D585" s="2">
        <v>430.1153</v>
      </c>
      <c r="E585" s="16">
        <v>430.1153</v>
      </c>
      <c r="F585" s="6">
        <v>1</v>
      </c>
      <c r="G585" s="3" t="s">
        <v>947</v>
      </c>
    </row>
    <row r="586" spans="1:7" ht="18" customHeight="1">
      <c r="A586" s="4" t="s">
        <v>2</v>
      </c>
      <c r="B586" s="5" t="s">
        <v>1538</v>
      </c>
      <c r="C586" s="2">
        <v>0</v>
      </c>
      <c r="D586" s="2">
        <v>75.9027</v>
      </c>
      <c r="E586" s="16">
        <v>75.9027</v>
      </c>
      <c r="F586" s="6">
        <v>1</v>
      </c>
      <c r="G586" s="3" t="s">
        <v>948</v>
      </c>
    </row>
    <row r="587" spans="1:7" ht="24" customHeight="1">
      <c r="A587" s="4" t="s">
        <v>2</v>
      </c>
      <c r="B587" s="5" t="s">
        <v>1538</v>
      </c>
      <c r="C587" s="2">
        <v>0</v>
      </c>
      <c r="D587" s="2">
        <v>439.7985</v>
      </c>
      <c r="E587" s="16">
        <v>439.7985</v>
      </c>
      <c r="F587" s="6">
        <v>1</v>
      </c>
      <c r="G587" s="3" t="s">
        <v>1539</v>
      </c>
    </row>
    <row r="588" spans="1:7" ht="24.75" customHeight="1">
      <c r="A588" s="4" t="s">
        <v>2</v>
      </c>
      <c r="B588" s="5" t="s">
        <v>1538</v>
      </c>
      <c r="C588" s="2">
        <v>0</v>
      </c>
      <c r="D588" s="2">
        <v>77.6115</v>
      </c>
      <c r="E588" s="16">
        <v>77.6115</v>
      </c>
      <c r="F588" s="6">
        <v>1</v>
      </c>
      <c r="G588" s="3" t="s">
        <v>1540</v>
      </c>
    </row>
    <row r="589" spans="1:7" ht="23.25" customHeight="1">
      <c r="A589" s="4" t="s">
        <v>2</v>
      </c>
      <c r="B589" s="5" t="s">
        <v>1538</v>
      </c>
      <c r="C589" s="2">
        <v>0</v>
      </c>
      <c r="D589" s="2">
        <v>477.47135</v>
      </c>
      <c r="E589" s="16">
        <v>477.47135</v>
      </c>
      <c r="F589" s="6">
        <v>1</v>
      </c>
      <c r="G589" s="3" t="s">
        <v>1541</v>
      </c>
    </row>
    <row r="590" spans="1:7" ht="24" customHeight="1">
      <c r="A590" s="4" t="s">
        <v>2</v>
      </c>
      <c r="B590" s="5" t="s">
        <v>1538</v>
      </c>
      <c r="C590" s="2">
        <v>0</v>
      </c>
      <c r="D590" s="2">
        <v>84.25965</v>
      </c>
      <c r="E590" s="16">
        <v>84.25965</v>
      </c>
      <c r="F590" s="6">
        <v>1</v>
      </c>
      <c r="G590" s="3" t="s">
        <v>1542</v>
      </c>
    </row>
    <row r="591" spans="1:7" ht="18" customHeight="1">
      <c r="A591" s="4" t="s">
        <v>2</v>
      </c>
      <c r="B591" s="5" t="s">
        <v>1538</v>
      </c>
      <c r="C591" s="2">
        <v>0</v>
      </c>
      <c r="D591" s="2">
        <v>692.3998</v>
      </c>
      <c r="E591" s="16">
        <v>692.3998</v>
      </c>
      <c r="F591" s="6">
        <v>1</v>
      </c>
      <c r="G591" s="3" t="s">
        <v>949</v>
      </c>
    </row>
    <row r="592" spans="1:7" ht="18" customHeight="1">
      <c r="A592" s="4" t="s">
        <v>2</v>
      </c>
      <c r="B592" s="5" t="s">
        <v>1538</v>
      </c>
      <c r="C592" s="2">
        <v>0</v>
      </c>
      <c r="D592" s="2">
        <v>122.1882</v>
      </c>
      <c r="E592" s="16">
        <v>122.1882</v>
      </c>
      <c r="F592" s="6">
        <v>1</v>
      </c>
      <c r="G592" s="3" t="s">
        <v>950</v>
      </c>
    </row>
    <row r="593" spans="1:7" ht="18" customHeight="1">
      <c r="A593" s="4" t="s">
        <v>2</v>
      </c>
      <c r="B593" s="5" t="s">
        <v>1538</v>
      </c>
      <c r="C593" s="2">
        <v>0</v>
      </c>
      <c r="D593" s="2">
        <v>552.6768</v>
      </c>
      <c r="E593" s="16">
        <v>552.6768</v>
      </c>
      <c r="F593" s="6">
        <v>1</v>
      </c>
      <c r="G593" s="3" t="s">
        <v>951</v>
      </c>
    </row>
    <row r="594" spans="1:7" ht="18" customHeight="1">
      <c r="A594" s="4" t="s">
        <v>2</v>
      </c>
      <c r="B594" s="5" t="s">
        <v>1538</v>
      </c>
      <c r="C594" s="2">
        <v>0</v>
      </c>
      <c r="D594" s="2">
        <v>97.5312</v>
      </c>
      <c r="E594" s="16">
        <v>97.5312</v>
      </c>
      <c r="F594" s="6">
        <v>1</v>
      </c>
      <c r="G594" s="3" t="s">
        <v>952</v>
      </c>
    </row>
    <row r="595" spans="1:7" ht="18" customHeight="1">
      <c r="A595" s="4" t="s">
        <v>2</v>
      </c>
      <c r="B595" s="5" t="s">
        <v>1538</v>
      </c>
      <c r="C595" s="2">
        <v>0</v>
      </c>
      <c r="D595" s="2">
        <v>1064.15325</v>
      </c>
      <c r="E595" s="16">
        <v>1064.15325</v>
      </c>
      <c r="F595" s="6">
        <v>1</v>
      </c>
      <c r="G595" s="3" t="s">
        <v>953</v>
      </c>
    </row>
    <row r="596" spans="1:7" ht="18" customHeight="1">
      <c r="A596" s="4" t="s">
        <v>2</v>
      </c>
      <c r="B596" s="5" t="s">
        <v>1538</v>
      </c>
      <c r="C596" s="2">
        <v>0</v>
      </c>
      <c r="D596" s="2">
        <v>187.79175</v>
      </c>
      <c r="E596" s="16">
        <v>187.79175</v>
      </c>
      <c r="F596" s="6">
        <v>1</v>
      </c>
      <c r="G596" s="3" t="s">
        <v>954</v>
      </c>
    </row>
    <row r="597" spans="1:7" ht="18" customHeight="1">
      <c r="A597" s="4" t="s">
        <v>2</v>
      </c>
      <c r="B597" s="5" t="s">
        <v>1538</v>
      </c>
      <c r="C597" s="2">
        <v>0</v>
      </c>
      <c r="D597" s="2">
        <v>360.213</v>
      </c>
      <c r="E597" s="16">
        <v>360.213</v>
      </c>
      <c r="F597" s="6">
        <v>1</v>
      </c>
      <c r="G597" s="3" t="s">
        <v>955</v>
      </c>
    </row>
    <row r="598" spans="1:7" ht="18" customHeight="1">
      <c r="A598" s="4" t="s">
        <v>2</v>
      </c>
      <c r="B598" s="5" t="s">
        <v>1538</v>
      </c>
      <c r="C598" s="2">
        <v>0</v>
      </c>
      <c r="D598" s="2">
        <v>63.567</v>
      </c>
      <c r="E598" s="16">
        <v>63.567</v>
      </c>
      <c r="F598" s="6">
        <v>1</v>
      </c>
      <c r="G598" s="3" t="s">
        <v>956</v>
      </c>
    </row>
    <row r="599" spans="1:7" ht="18" customHeight="1">
      <c r="A599" s="4" t="s">
        <v>2</v>
      </c>
      <c r="B599" s="5" t="s">
        <v>1538</v>
      </c>
      <c r="C599" s="2">
        <v>0</v>
      </c>
      <c r="D599" s="2">
        <v>1255.42875</v>
      </c>
      <c r="E599" s="16">
        <v>1255.42875</v>
      </c>
      <c r="F599" s="6">
        <v>1</v>
      </c>
      <c r="G599" s="3" t="s">
        <v>957</v>
      </c>
    </row>
    <row r="600" spans="1:7" ht="18" customHeight="1">
      <c r="A600" s="4" t="s">
        <v>2</v>
      </c>
      <c r="B600" s="5" t="s">
        <v>1538</v>
      </c>
      <c r="C600" s="2">
        <v>0</v>
      </c>
      <c r="D600" s="2">
        <v>221.54625</v>
      </c>
      <c r="E600" s="16">
        <v>221.54625</v>
      </c>
      <c r="F600" s="6">
        <v>1</v>
      </c>
      <c r="G600" s="3" t="s">
        <v>958</v>
      </c>
    </row>
    <row r="601" spans="1:7" ht="18" customHeight="1">
      <c r="A601" s="4" t="s">
        <v>2</v>
      </c>
      <c r="B601" s="5" t="s">
        <v>1538</v>
      </c>
      <c r="C601" s="2">
        <v>0</v>
      </c>
      <c r="D601" s="2">
        <v>881.6132</v>
      </c>
      <c r="E601" s="16">
        <v>881.6132</v>
      </c>
      <c r="F601" s="6">
        <v>1</v>
      </c>
      <c r="G601" s="3" t="s">
        <v>959</v>
      </c>
    </row>
    <row r="602" spans="1:7" ht="18" customHeight="1">
      <c r="A602" s="4" t="s">
        <v>2</v>
      </c>
      <c r="B602" s="5" t="s">
        <v>1538</v>
      </c>
      <c r="C602" s="2">
        <v>0</v>
      </c>
      <c r="D602" s="2">
        <v>155.5788</v>
      </c>
      <c r="E602" s="16">
        <v>155.5788</v>
      </c>
      <c r="F602" s="6">
        <v>1</v>
      </c>
      <c r="G602" s="3" t="s">
        <v>960</v>
      </c>
    </row>
    <row r="603" spans="1:7" ht="25.5" customHeight="1">
      <c r="A603" s="4" t="s">
        <v>2</v>
      </c>
      <c r="B603" s="5" t="s">
        <v>1538</v>
      </c>
      <c r="C603" s="2">
        <v>0</v>
      </c>
      <c r="D603" s="2">
        <v>917.4475</v>
      </c>
      <c r="E603" s="16">
        <v>917.4475</v>
      </c>
      <c r="F603" s="6">
        <v>1</v>
      </c>
      <c r="G603" s="3" t="s">
        <v>961</v>
      </c>
    </row>
    <row r="604" spans="1:7" ht="24.75" customHeight="1">
      <c r="A604" s="4" t="s">
        <v>2</v>
      </c>
      <c r="B604" s="5" t="s">
        <v>1538</v>
      </c>
      <c r="C604" s="2">
        <v>0</v>
      </c>
      <c r="D604" s="2">
        <v>161.9025</v>
      </c>
      <c r="E604" s="16">
        <v>161.9025</v>
      </c>
      <c r="F604" s="6">
        <v>1</v>
      </c>
      <c r="G604" s="3" t="s">
        <v>962</v>
      </c>
    </row>
    <row r="605" spans="1:7" ht="18" customHeight="1">
      <c r="A605" s="4" t="s">
        <v>2</v>
      </c>
      <c r="B605" s="5" t="s">
        <v>1538</v>
      </c>
      <c r="C605" s="2">
        <v>0</v>
      </c>
      <c r="D605" s="2">
        <v>342.8339</v>
      </c>
      <c r="E605" s="16">
        <v>342.8339</v>
      </c>
      <c r="F605" s="6">
        <v>1</v>
      </c>
      <c r="G605" s="3" t="s">
        <v>963</v>
      </c>
    </row>
    <row r="606" spans="1:7" ht="18" customHeight="1">
      <c r="A606" s="4" t="s">
        <v>2</v>
      </c>
      <c r="B606" s="5" t="s">
        <v>1538</v>
      </c>
      <c r="C606" s="2">
        <v>0</v>
      </c>
      <c r="D606" s="2">
        <v>60.5001</v>
      </c>
      <c r="E606" s="16">
        <v>60.5001</v>
      </c>
      <c r="F606" s="6">
        <v>1</v>
      </c>
      <c r="G606" s="3" t="s">
        <v>964</v>
      </c>
    </row>
    <row r="607" spans="1:7" ht="18" customHeight="1">
      <c r="A607" s="4" t="s">
        <v>2</v>
      </c>
      <c r="B607" s="5" t="s">
        <v>1538</v>
      </c>
      <c r="C607" s="2">
        <v>0</v>
      </c>
      <c r="D607" s="2">
        <v>393.8016</v>
      </c>
      <c r="E607" s="16">
        <v>393.8016</v>
      </c>
      <c r="F607" s="6">
        <v>1</v>
      </c>
      <c r="G607" s="3" t="s">
        <v>965</v>
      </c>
    </row>
    <row r="608" spans="1:7" ht="18" customHeight="1">
      <c r="A608" s="4" t="s">
        <v>2</v>
      </c>
      <c r="B608" s="5" t="s">
        <v>1538</v>
      </c>
      <c r="C608" s="2">
        <v>0</v>
      </c>
      <c r="D608" s="2">
        <v>69.4944</v>
      </c>
      <c r="E608" s="16">
        <v>69.4944</v>
      </c>
      <c r="F608" s="6">
        <v>1</v>
      </c>
      <c r="G608" s="3" t="s">
        <v>966</v>
      </c>
    </row>
    <row r="609" spans="1:7" ht="18" customHeight="1">
      <c r="A609" s="4" t="s">
        <v>2</v>
      </c>
      <c r="B609" s="5" t="s">
        <v>1538</v>
      </c>
      <c r="C609" s="2">
        <v>0</v>
      </c>
      <c r="D609" s="2">
        <v>500.2199</v>
      </c>
      <c r="E609" s="16">
        <v>500.2199</v>
      </c>
      <c r="F609" s="6">
        <v>1</v>
      </c>
      <c r="G609" s="3" t="s">
        <v>967</v>
      </c>
    </row>
    <row r="610" spans="1:7" ht="18" customHeight="1">
      <c r="A610" s="4" t="s">
        <v>2</v>
      </c>
      <c r="B610" s="5" t="s">
        <v>1538</v>
      </c>
      <c r="C610" s="2">
        <v>0</v>
      </c>
      <c r="D610" s="2">
        <v>88.2741</v>
      </c>
      <c r="E610" s="16">
        <v>88.2741</v>
      </c>
      <c r="F610" s="6">
        <v>1</v>
      </c>
      <c r="G610" s="3" t="s">
        <v>968</v>
      </c>
    </row>
    <row r="611" spans="1:7" ht="18" customHeight="1">
      <c r="A611" s="4" t="s">
        <v>2</v>
      </c>
      <c r="B611" s="5" t="s">
        <v>1538</v>
      </c>
      <c r="C611" s="2">
        <v>0</v>
      </c>
      <c r="D611" s="2">
        <v>449.4817</v>
      </c>
      <c r="E611" s="16">
        <v>449.4817</v>
      </c>
      <c r="F611" s="6">
        <v>1</v>
      </c>
      <c r="G611" s="3" t="s">
        <v>969</v>
      </c>
    </row>
    <row r="612" spans="1:7" ht="18" customHeight="1">
      <c r="A612" s="4" t="s">
        <v>2</v>
      </c>
      <c r="B612" s="5" t="s">
        <v>1538</v>
      </c>
      <c r="C612" s="2">
        <v>0</v>
      </c>
      <c r="D612" s="2">
        <v>79.3203</v>
      </c>
      <c r="E612" s="16">
        <v>79.3203</v>
      </c>
      <c r="F612" s="6">
        <v>1</v>
      </c>
      <c r="G612" s="3" t="s">
        <v>970</v>
      </c>
    </row>
    <row r="613" spans="1:7" ht="18" customHeight="1">
      <c r="A613" s="4" t="s">
        <v>2</v>
      </c>
      <c r="B613" s="5" t="s">
        <v>1538</v>
      </c>
      <c r="C613" s="2">
        <v>0</v>
      </c>
      <c r="D613" s="2">
        <v>881.6132</v>
      </c>
      <c r="E613" s="16">
        <v>881.6132</v>
      </c>
      <c r="F613" s="6">
        <v>1</v>
      </c>
      <c r="G613" s="3" t="s">
        <v>971</v>
      </c>
    </row>
    <row r="614" spans="1:7" ht="18" customHeight="1">
      <c r="A614" s="4" t="s">
        <v>2</v>
      </c>
      <c r="B614" s="5" t="s">
        <v>1538</v>
      </c>
      <c r="C614" s="2">
        <v>0</v>
      </c>
      <c r="D614" s="2">
        <v>155.5788</v>
      </c>
      <c r="E614" s="16">
        <v>155.5788</v>
      </c>
      <c r="F614" s="6">
        <v>1</v>
      </c>
      <c r="G614" s="3" t="s">
        <v>972</v>
      </c>
    </row>
    <row r="615" spans="1:7" ht="18" customHeight="1">
      <c r="A615" s="4" t="s">
        <v>2</v>
      </c>
      <c r="B615" s="5" t="s">
        <v>1538</v>
      </c>
      <c r="C615" s="2">
        <v>0</v>
      </c>
      <c r="D615" s="2">
        <v>593.9273</v>
      </c>
      <c r="E615" s="16">
        <v>593.9273</v>
      </c>
      <c r="F615" s="6">
        <v>1</v>
      </c>
      <c r="G615" s="3" t="s">
        <v>973</v>
      </c>
    </row>
    <row r="616" spans="1:7" ht="18" customHeight="1">
      <c r="A616" s="4" t="s">
        <v>2</v>
      </c>
      <c r="B616" s="5" t="s">
        <v>1538</v>
      </c>
      <c r="C616" s="2">
        <v>0</v>
      </c>
      <c r="D616" s="2">
        <v>104.8107</v>
      </c>
      <c r="E616" s="16">
        <v>104.8107</v>
      </c>
      <c r="F616" s="6">
        <v>1</v>
      </c>
      <c r="G616" s="3" t="s">
        <v>974</v>
      </c>
    </row>
    <row r="617" spans="1:7" ht="15" customHeight="1">
      <c r="A617" s="192" t="s">
        <v>87</v>
      </c>
      <c r="B617" s="192"/>
      <c r="C617" s="2">
        <v>0</v>
      </c>
      <c r="D617" s="2">
        <v>13775.93605</v>
      </c>
      <c r="E617" s="16">
        <v>13775.93605</v>
      </c>
      <c r="F617" s="6">
        <v>1</v>
      </c>
      <c r="G617" s="7" t="s">
        <v>2</v>
      </c>
    </row>
    <row r="618" spans="1:7" ht="15" customHeight="1">
      <c r="A618" s="178" t="s">
        <v>387</v>
      </c>
      <c r="B618" s="178"/>
      <c r="C618" s="8">
        <v>4380</v>
      </c>
      <c r="D618" s="8">
        <v>17919.93605</v>
      </c>
      <c r="E618" s="8">
        <v>17911.68405</v>
      </c>
      <c r="F618" s="9">
        <v>0.99954</v>
      </c>
      <c r="G618" s="10" t="s">
        <v>2</v>
      </c>
    </row>
    <row r="619" spans="1:7" ht="15" customHeight="1">
      <c r="A619" s="179" t="s">
        <v>975</v>
      </c>
      <c r="B619" s="179"/>
      <c r="C619" s="179"/>
      <c r="D619" s="179"/>
      <c r="E619" s="179"/>
      <c r="F619" s="179"/>
      <c r="G619" s="179"/>
    </row>
    <row r="620" spans="1:7" ht="15" customHeight="1">
      <c r="A620" s="180" t="s">
        <v>976</v>
      </c>
      <c r="B620" s="180"/>
      <c r="C620" s="180"/>
      <c r="D620" s="180"/>
      <c r="E620" s="180"/>
      <c r="F620" s="180"/>
      <c r="G620" s="180"/>
    </row>
    <row r="621" spans="1:7" ht="23.25" customHeight="1">
      <c r="A621" s="4" t="s">
        <v>2</v>
      </c>
      <c r="B621" s="5" t="s">
        <v>449</v>
      </c>
      <c r="C621" s="2">
        <v>0</v>
      </c>
      <c r="D621" s="2">
        <v>40</v>
      </c>
      <c r="E621" s="16">
        <v>40</v>
      </c>
      <c r="F621" s="6">
        <v>1</v>
      </c>
      <c r="G621" s="3" t="s">
        <v>977</v>
      </c>
    </row>
    <row r="622" spans="1:7" ht="15" customHeight="1">
      <c r="A622" s="180" t="s">
        <v>50</v>
      </c>
      <c r="B622" s="180"/>
      <c r="C622" s="180"/>
      <c r="D622" s="180"/>
      <c r="E622" s="180"/>
      <c r="F622" s="180"/>
      <c r="G622" s="180"/>
    </row>
    <row r="623" spans="1:7" ht="25.5" customHeight="1">
      <c r="A623" s="4" t="s">
        <v>2</v>
      </c>
      <c r="B623" s="5" t="s">
        <v>455</v>
      </c>
      <c r="C623" s="2">
        <v>0</v>
      </c>
      <c r="D623" s="2">
        <v>10</v>
      </c>
      <c r="E623" s="16">
        <v>10</v>
      </c>
      <c r="F623" s="6">
        <v>1</v>
      </c>
      <c r="G623" s="3" t="s">
        <v>978</v>
      </c>
    </row>
    <row r="624" spans="1:7" ht="24" customHeight="1">
      <c r="A624" s="4" t="s">
        <v>2</v>
      </c>
      <c r="B624" s="5" t="s">
        <v>455</v>
      </c>
      <c r="C624" s="2">
        <v>0</v>
      </c>
      <c r="D624" s="2">
        <v>15</v>
      </c>
      <c r="E624" s="16">
        <v>15</v>
      </c>
      <c r="F624" s="6">
        <v>1</v>
      </c>
      <c r="G624" s="3" t="s">
        <v>979</v>
      </c>
    </row>
    <row r="625" spans="1:7" ht="27" customHeight="1">
      <c r="A625" s="4" t="s">
        <v>2</v>
      </c>
      <c r="B625" s="5" t="s">
        <v>455</v>
      </c>
      <c r="C625" s="2">
        <v>0</v>
      </c>
      <c r="D625" s="2">
        <v>10</v>
      </c>
      <c r="E625" s="16">
        <v>10</v>
      </c>
      <c r="F625" s="6">
        <v>1</v>
      </c>
      <c r="G625" s="3" t="s">
        <v>980</v>
      </c>
    </row>
    <row r="626" spans="1:7" ht="23.25" customHeight="1">
      <c r="A626" s="4" t="s">
        <v>2</v>
      </c>
      <c r="B626" s="23" t="s">
        <v>1535</v>
      </c>
      <c r="C626" s="2">
        <v>0</v>
      </c>
      <c r="D626" s="2">
        <v>30</v>
      </c>
      <c r="E626" s="16">
        <v>30</v>
      </c>
      <c r="F626" s="6">
        <v>1</v>
      </c>
      <c r="G626" s="3" t="s">
        <v>981</v>
      </c>
    </row>
    <row r="627" spans="1:7" ht="15" customHeight="1">
      <c r="A627" s="192" t="s">
        <v>52</v>
      </c>
      <c r="B627" s="192"/>
      <c r="C627" s="2">
        <v>0</v>
      </c>
      <c r="D627" s="2">
        <v>65</v>
      </c>
      <c r="E627" s="16">
        <v>65</v>
      </c>
      <c r="F627" s="6">
        <v>1</v>
      </c>
      <c r="G627" s="7" t="s">
        <v>2</v>
      </c>
    </row>
    <row r="628" spans="1:7" ht="15" customHeight="1">
      <c r="A628" s="180" t="s">
        <v>389</v>
      </c>
      <c r="B628" s="180"/>
      <c r="C628" s="180"/>
      <c r="D628" s="180"/>
      <c r="E628" s="180"/>
      <c r="F628" s="180"/>
      <c r="G628" s="180"/>
    </row>
    <row r="629" spans="1:7" ht="15" customHeight="1">
      <c r="A629" s="4" t="s">
        <v>2</v>
      </c>
      <c r="B629" s="5" t="s">
        <v>455</v>
      </c>
      <c r="C629" s="2">
        <v>0</v>
      </c>
      <c r="D629" s="2">
        <v>75</v>
      </c>
      <c r="E629" s="16">
        <v>75</v>
      </c>
      <c r="F629" s="6">
        <v>1</v>
      </c>
      <c r="G629" s="3" t="s">
        <v>982</v>
      </c>
    </row>
    <row r="630" spans="1:7" ht="15" customHeight="1">
      <c r="A630" s="180" t="s">
        <v>394</v>
      </c>
      <c r="B630" s="180"/>
      <c r="C630" s="180"/>
      <c r="D630" s="180"/>
      <c r="E630" s="180"/>
      <c r="F630" s="180"/>
      <c r="G630" s="180"/>
    </row>
    <row r="631" spans="1:7" ht="15" customHeight="1">
      <c r="A631" s="4" t="s">
        <v>2</v>
      </c>
      <c r="B631" s="5" t="s">
        <v>455</v>
      </c>
      <c r="C631" s="2">
        <v>0</v>
      </c>
      <c r="D631" s="2">
        <v>90</v>
      </c>
      <c r="E631" s="16">
        <v>90</v>
      </c>
      <c r="F631" s="6">
        <v>1</v>
      </c>
      <c r="G631" s="3" t="s">
        <v>983</v>
      </c>
    </row>
    <row r="632" spans="1:7" ht="21.75" customHeight="1">
      <c r="A632" s="4" t="s">
        <v>2</v>
      </c>
      <c r="B632" s="5" t="s">
        <v>449</v>
      </c>
      <c r="C632" s="2">
        <v>0</v>
      </c>
      <c r="D632" s="2">
        <v>70</v>
      </c>
      <c r="E632" s="16">
        <v>70</v>
      </c>
      <c r="F632" s="6">
        <v>1</v>
      </c>
      <c r="G632" s="3" t="s">
        <v>984</v>
      </c>
    </row>
    <row r="633" spans="1:7" ht="15" customHeight="1">
      <c r="A633" s="180" t="s">
        <v>985</v>
      </c>
      <c r="B633" s="180"/>
      <c r="C633" s="180"/>
      <c r="D633" s="180"/>
      <c r="E633" s="180"/>
      <c r="F633" s="180"/>
      <c r="G633" s="180"/>
    </row>
    <row r="634" spans="1:7" ht="21" customHeight="1">
      <c r="A634" s="4" t="s">
        <v>2</v>
      </c>
      <c r="B634" s="5" t="s">
        <v>449</v>
      </c>
      <c r="C634" s="2">
        <v>0</v>
      </c>
      <c r="D634" s="2">
        <v>520</v>
      </c>
      <c r="E634" s="16">
        <v>520</v>
      </c>
      <c r="F634" s="6">
        <v>1</v>
      </c>
      <c r="G634" s="3" t="s">
        <v>984</v>
      </c>
    </row>
    <row r="635" spans="1:7" ht="15" customHeight="1">
      <c r="A635" s="180" t="s">
        <v>393</v>
      </c>
      <c r="B635" s="180"/>
      <c r="C635" s="180"/>
      <c r="D635" s="180"/>
      <c r="E635" s="180"/>
      <c r="F635" s="180"/>
      <c r="G635" s="180"/>
    </row>
    <row r="636" spans="1:7" ht="22.5" customHeight="1">
      <c r="A636" s="4" t="s">
        <v>2</v>
      </c>
      <c r="B636" s="23" t="s">
        <v>1535</v>
      </c>
      <c r="C636" s="2">
        <v>0</v>
      </c>
      <c r="D636" s="2">
        <v>100</v>
      </c>
      <c r="E636" s="16">
        <v>100</v>
      </c>
      <c r="F636" s="6">
        <v>1</v>
      </c>
      <c r="G636" s="3" t="s">
        <v>986</v>
      </c>
    </row>
    <row r="637" spans="1:7" ht="23.25" customHeight="1">
      <c r="A637" s="4" t="s">
        <v>2</v>
      </c>
      <c r="B637" s="5" t="s">
        <v>449</v>
      </c>
      <c r="C637" s="2">
        <v>0</v>
      </c>
      <c r="D637" s="2">
        <v>100</v>
      </c>
      <c r="E637" s="16">
        <v>100</v>
      </c>
      <c r="F637" s="6">
        <v>1</v>
      </c>
      <c r="G637" s="3" t="s">
        <v>987</v>
      </c>
    </row>
    <row r="638" spans="1:7" ht="15" customHeight="1">
      <c r="A638" s="4" t="s">
        <v>2</v>
      </c>
      <c r="B638" s="5" t="s">
        <v>455</v>
      </c>
      <c r="C638" s="2">
        <v>0</v>
      </c>
      <c r="D638" s="2">
        <v>100</v>
      </c>
      <c r="E638" s="16">
        <v>100</v>
      </c>
      <c r="F638" s="6">
        <v>1</v>
      </c>
      <c r="G638" s="3" t="s">
        <v>988</v>
      </c>
    </row>
    <row r="639" spans="1:7" ht="22.5" customHeight="1">
      <c r="A639" s="4" t="s">
        <v>2</v>
      </c>
      <c r="B639" s="5" t="s">
        <v>438</v>
      </c>
      <c r="C639" s="2">
        <v>0</v>
      </c>
      <c r="D639" s="2">
        <v>25</v>
      </c>
      <c r="E639" s="16">
        <v>25</v>
      </c>
      <c r="F639" s="6">
        <v>1</v>
      </c>
      <c r="G639" s="3" t="s">
        <v>989</v>
      </c>
    </row>
    <row r="640" spans="1:7" ht="15" customHeight="1">
      <c r="A640" s="4" t="s">
        <v>2</v>
      </c>
      <c r="B640" s="5" t="s">
        <v>455</v>
      </c>
      <c r="C640" s="2">
        <v>0</v>
      </c>
      <c r="D640" s="2">
        <v>299</v>
      </c>
      <c r="E640" s="16">
        <v>299</v>
      </c>
      <c r="F640" s="6">
        <v>1</v>
      </c>
      <c r="G640" s="3" t="s">
        <v>990</v>
      </c>
    </row>
    <row r="641" spans="1:7" ht="15" customHeight="1">
      <c r="A641" s="4" t="s">
        <v>2</v>
      </c>
      <c r="B641" s="5" t="s">
        <v>455</v>
      </c>
      <c r="C641" s="2">
        <v>0</v>
      </c>
      <c r="D641" s="2">
        <v>385</v>
      </c>
      <c r="E641" s="16">
        <v>385</v>
      </c>
      <c r="F641" s="6">
        <v>1</v>
      </c>
      <c r="G641" s="3" t="s">
        <v>991</v>
      </c>
    </row>
    <row r="642" spans="1:7" ht="24" customHeight="1">
      <c r="A642" s="4" t="s">
        <v>2</v>
      </c>
      <c r="B642" s="5" t="s">
        <v>449</v>
      </c>
      <c r="C642" s="2">
        <v>0</v>
      </c>
      <c r="D642" s="2">
        <v>27</v>
      </c>
      <c r="E642" s="16">
        <v>27</v>
      </c>
      <c r="F642" s="6">
        <v>1</v>
      </c>
      <c r="G642" s="3" t="s">
        <v>992</v>
      </c>
    </row>
    <row r="643" spans="1:7" ht="15" customHeight="1">
      <c r="A643" s="4" t="s">
        <v>2</v>
      </c>
      <c r="B643" s="5" t="s">
        <v>455</v>
      </c>
      <c r="C643" s="2">
        <v>0</v>
      </c>
      <c r="D643" s="2">
        <v>40</v>
      </c>
      <c r="E643" s="16">
        <v>40</v>
      </c>
      <c r="F643" s="6">
        <v>1</v>
      </c>
      <c r="G643" s="3" t="s">
        <v>993</v>
      </c>
    </row>
    <row r="644" spans="1:7" ht="15" customHeight="1">
      <c r="A644" s="180" t="s">
        <v>994</v>
      </c>
      <c r="B644" s="180"/>
      <c r="C644" s="180"/>
      <c r="D644" s="180"/>
      <c r="E644" s="180"/>
      <c r="F644" s="180"/>
      <c r="G644" s="180"/>
    </row>
    <row r="645" spans="1:7" ht="21.75" customHeight="1">
      <c r="A645" s="4" t="s">
        <v>2</v>
      </c>
      <c r="B645" s="5" t="s">
        <v>356</v>
      </c>
      <c r="C645" s="2">
        <v>2070</v>
      </c>
      <c r="D645" s="2">
        <v>0</v>
      </c>
      <c r="E645" s="16">
        <v>0</v>
      </c>
      <c r="F645" s="6">
        <v>0</v>
      </c>
      <c r="G645" s="3" t="s">
        <v>995</v>
      </c>
    </row>
    <row r="646" spans="1:7" ht="15" customHeight="1">
      <c r="A646" s="180" t="s">
        <v>996</v>
      </c>
      <c r="B646" s="180"/>
      <c r="C646" s="180"/>
      <c r="D646" s="180"/>
      <c r="E646" s="180"/>
      <c r="F646" s="180"/>
      <c r="G646" s="180"/>
    </row>
    <row r="647" spans="1:7" ht="22.5" customHeight="1">
      <c r="A647" s="4" t="s">
        <v>2</v>
      </c>
      <c r="B647" s="23" t="s">
        <v>1535</v>
      </c>
      <c r="C647" s="2">
        <v>0</v>
      </c>
      <c r="D647" s="2">
        <v>60</v>
      </c>
      <c r="E647" s="16">
        <v>60</v>
      </c>
      <c r="F647" s="6">
        <v>1</v>
      </c>
      <c r="G647" s="3" t="s">
        <v>997</v>
      </c>
    </row>
    <row r="648" spans="1:7" ht="15" customHeight="1">
      <c r="A648" s="180" t="s">
        <v>50</v>
      </c>
      <c r="B648" s="180"/>
      <c r="C648" s="180"/>
      <c r="D648" s="180"/>
      <c r="E648" s="180"/>
      <c r="F648" s="180"/>
      <c r="G648" s="180"/>
    </row>
    <row r="649" spans="1:7" ht="26.25" customHeight="1">
      <c r="A649" s="4" t="s">
        <v>2</v>
      </c>
      <c r="B649" s="5" t="s">
        <v>449</v>
      </c>
      <c r="C649" s="2">
        <v>9760</v>
      </c>
      <c r="D649" s="2">
        <v>5</v>
      </c>
      <c r="E649" s="16">
        <v>0</v>
      </c>
      <c r="F649" s="6">
        <v>0</v>
      </c>
      <c r="G649" s="3" t="s">
        <v>1735</v>
      </c>
    </row>
    <row r="650" spans="1:7" ht="39" customHeight="1">
      <c r="A650" s="4" t="s">
        <v>2</v>
      </c>
      <c r="B650" s="5" t="s">
        <v>449</v>
      </c>
      <c r="C650" s="2">
        <v>400</v>
      </c>
      <c r="D650" s="2">
        <v>0</v>
      </c>
      <c r="E650" s="16">
        <v>0</v>
      </c>
      <c r="F650" s="6">
        <v>0</v>
      </c>
      <c r="G650" s="3" t="s">
        <v>1736</v>
      </c>
    </row>
    <row r="651" spans="1:7" ht="13.5" customHeight="1">
      <c r="A651" s="4" t="s">
        <v>2</v>
      </c>
      <c r="B651" s="5" t="s">
        <v>1537</v>
      </c>
      <c r="C651" s="2">
        <v>0</v>
      </c>
      <c r="D651" s="2">
        <v>160</v>
      </c>
      <c r="E651" s="16">
        <v>160</v>
      </c>
      <c r="F651" s="6">
        <v>1</v>
      </c>
      <c r="G651" s="3" t="s">
        <v>998</v>
      </c>
    </row>
    <row r="652" spans="1:7" ht="32.25" customHeight="1">
      <c r="A652" s="4" t="s">
        <v>2</v>
      </c>
      <c r="B652" s="23" t="s">
        <v>1535</v>
      </c>
      <c r="C652" s="2">
        <v>0</v>
      </c>
      <c r="D652" s="2">
        <v>315</v>
      </c>
      <c r="E652" s="16">
        <v>315</v>
      </c>
      <c r="F652" s="6">
        <v>1</v>
      </c>
      <c r="G652" s="3" t="s">
        <v>1737</v>
      </c>
    </row>
    <row r="653" spans="1:7" ht="23.25" customHeight="1">
      <c r="A653" s="4" t="s">
        <v>2</v>
      </c>
      <c r="B653" s="5" t="s">
        <v>449</v>
      </c>
      <c r="C653" s="2">
        <v>0</v>
      </c>
      <c r="D653" s="2">
        <v>353</v>
      </c>
      <c r="E653" s="16">
        <v>353</v>
      </c>
      <c r="F653" s="6">
        <v>1</v>
      </c>
      <c r="G653" s="3" t="s">
        <v>999</v>
      </c>
    </row>
    <row r="654" spans="1:7" ht="21.75" customHeight="1">
      <c r="A654" s="4" t="s">
        <v>2</v>
      </c>
      <c r="B654" s="5" t="s">
        <v>449</v>
      </c>
      <c r="C654" s="2">
        <v>0</v>
      </c>
      <c r="D654" s="2">
        <v>300</v>
      </c>
      <c r="E654" s="16">
        <v>300</v>
      </c>
      <c r="F654" s="6">
        <v>1</v>
      </c>
      <c r="G654" s="3" t="s">
        <v>1738</v>
      </c>
    </row>
    <row r="655" spans="1:7" ht="24.75" customHeight="1">
      <c r="A655" s="4" t="s">
        <v>2</v>
      </c>
      <c r="B655" s="5" t="s">
        <v>449</v>
      </c>
      <c r="C655" s="2">
        <v>0</v>
      </c>
      <c r="D655" s="2">
        <v>330</v>
      </c>
      <c r="E655" s="16">
        <v>330</v>
      </c>
      <c r="F655" s="6">
        <v>1</v>
      </c>
      <c r="G655" s="3" t="s">
        <v>1000</v>
      </c>
    </row>
    <row r="656" spans="1:7" ht="23.25" customHeight="1">
      <c r="A656" s="4" t="s">
        <v>2</v>
      </c>
      <c r="B656" s="5" t="s">
        <v>449</v>
      </c>
      <c r="C656" s="2">
        <v>0</v>
      </c>
      <c r="D656" s="2">
        <v>584</v>
      </c>
      <c r="E656" s="16">
        <v>584</v>
      </c>
      <c r="F656" s="6">
        <v>1</v>
      </c>
      <c r="G656" s="3" t="s">
        <v>1001</v>
      </c>
    </row>
    <row r="657" spans="1:7" ht="15" customHeight="1">
      <c r="A657" s="4" t="s">
        <v>2</v>
      </c>
      <c r="B657" s="5" t="s">
        <v>455</v>
      </c>
      <c r="C657" s="2">
        <v>0</v>
      </c>
      <c r="D657" s="2">
        <v>300</v>
      </c>
      <c r="E657" s="16">
        <v>300</v>
      </c>
      <c r="F657" s="6">
        <v>1</v>
      </c>
      <c r="G657" s="3" t="s">
        <v>1002</v>
      </c>
    </row>
    <row r="658" spans="1:7" ht="15" customHeight="1">
      <c r="A658" s="4" t="s">
        <v>2</v>
      </c>
      <c r="B658" s="5" t="s">
        <v>455</v>
      </c>
      <c r="C658" s="2">
        <v>0</v>
      </c>
      <c r="D658" s="2">
        <v>115</v>
      </c>
      <c r="E658" s="16">
        <v>115</v>
      </c>
      <c r="F658" s="6">
        <v>1</v>
      </c>
      <c r="G658" s="3" t="s">
        <v>870</v>
      </c>
    </row>
    <row r="659" spans="1:7" ht="15" customHeight="1">
      <c r="A659" s="4" t="s">
        <v>2</v>
      </c>
      <c r="B659" s="5" t="s">
        <v>455</v>
      </c>
      <c r="C659" s="2">
        <v>450</v>
      </c>
      <c r="D659" s="2">
        <v>480</v>
      </c>
      <c r="E659" s="16">
        <v>480</v>
      </c>
      <c r="F659" s="6">
        <v>1</v>
      </c>
      <c r="G659" s="3" t="s">
        <v>1003</v>
      </c>
    </row>
    <row r="660" spans="1:7" ht="15" customHeight="1">
      <c r="A660" s="4" t="s">
        <v>2</v>
      </c>
      <c r="B660" s="5" t="s">
        <v>455</v>
      </c>
      <c r="C660" s="2">
        <v>0</v>
      </c>
      <c r="D660" s="2">
        <v>211</v>
      </c>
      <c r="E660" s="16">
        <v>211</v>
      </c>
      <c r="F660" s="6">
        <v>1</v>
      </c>
      <c r="G660" s="3" t="s">
        <v>483</v>
      </c>
    </row>
    <row r="661" spans="1:7" ht="15" customHeight="1">
      <c r="A661" s="4" t="s">
        <v>2</v>
      </c>
      <c r="B661" s="5" t="s">
        <v>455</v>
      </c>
      <c r="C661" s="2">
        <v>0</v>
      </c>
      <c r="D661" s="2">
        <v>164</v>
      </c>
      <c r="E661" s="16">
        <v>164</v>
      </c>
      <c r="F661" s="6">
        <v>1</v>
      </c>
      <c r="G661" s="3" t="s">
        <v>1004</v>
      </c>
    </row>
    <row r="662" spans="1:7" ht="20.25" customHeight="1">
      <c r="A662" s="4" t="s">
        <v>2</v>
      </c>
      <c r="B662" s="5" t="s">
        <v>455</v>
      </c>
      <c r="C662" s="2">
        <v>0</v>
      </c>
      <c r="D662" s="2">
        <v>130</v>
      </c>
      <c r="E662" s="16">
        <v>130</v>
      </c>
      <c r="F662" s="6">
        <v>1</v>
      </c>
      <c r="G662" s="3" t="s">
        <v>1005</v>
      </c>
    </row>
    <row r="663" spans="1:7" ht="15" customHeight="1">
      <c r="A663" s="4" t="s">
        <v>2</v>
      </c>
      <c r="B663" s="5" t="s">
        <v>455</v>
      </c>
      <c r="C663" s="2">
        <v>0</v>
      </c>
      <c r="D663" s="2">
        <v>70</v>
      </c>
      <c r="E663" s="16">
        <v>70</v>
      </c>
      <c r="F663" s="6">
        <v>1</v>
      </c>
      <c r="G663" s="3" t="s">
        <v>1006</v>
      </c>
    </row>
    <row r="664" spans="1:7" ht="15" customHeight="1">
      <c r="A664" s="4" t="s">
        <v>2</v>
      </c>
      <c r="B664" s="5" t="s">
        <v>455</v>
      </c>
      <c r="C664" s="2">
        <v>0</v>
      </c>
      <c r="D664" s="2">
        <v>56</v>
      </c>
      <c r="E664" s="16">
        <v>56</v>
      </c>
      <c r="F664" s="6">
        <v>1</v>
      </c>
      <c r="G664" s="3" t="s">
        <v>1007</v>
      </c>
    </row>
    <row r="665" spans="1:7" ht="23.25" customHeight="1">
      <c r="A665" s="4" t="s">
        <v>2</v>
      </c>
      <c r="B665" s="5" t="s">
        <v>455</v>
      </c>
      <c r="C665" s="2">
        <v>0</v>
      </c>
      <c r="D665" s="2">
        <v>190</v>
      </c>
      <c r="E665" s="16">
        <v>190</v>
      </c>
      <c r="F665" s="6">
        <v>1</v>
      </c>
      <c r="G665" s="3" t="s">
        <v>535</v>
      </c>
    </row>
    <row r="666" spans="1:7" ht="15" customHeight="1">
      <c r="A666" s="4" t="s">
        <v>2</v>
      </c>
      <c r="B666" s="5" t="s">
        <v>455</v>
      </c>
      <c r="C666" s="2">
        <v>0</v>
      </c>
      <c r="D666" s="2">
        <v>120</v>
      </c>
      <c r="E666" s="16">
        <v>120</v>
      </c>
      <c r="F666" s="6">
        <v>1</v>
      </c>
      <c r="G666" s="3" t="s">
        <v>1008</v>
      </c>
    </row>
    <row r="667" spans="1:7" ht="15" customHeight="1">
      <c r="A667" s="4" t="s">
        <v>2</v>
      </c>
      <c r="B667" s="5" t="s">
        <v>455</v>
      </c>
      <c r="C667" s="2">
        <v>0</v>
      </c>
      <c r="D667" s="2">
        <v>273</v>
      </c>
      <c r="E667" s="16">
        <v>273</v>
      </c>
      <c r="F667" s="6">
        <v>1</v>
      </c>
      <c r="G667" s="3" t="s">
        <v>1009</v>
      </c>
    </row>
    <row r="668" spans="1:7" ht="15" customHeight="1">
      <c r="A668" s="4" t="s">
        <v>2</v>
      </c>
      <c r="B668" s="5" t="s">
        <v>455</v>
      </c>
      <c r="C668" s="2">
        <v>100</v>
      </c>
      <c r="D668" s="2">
        <v>427</v>
      </c>
      <c r="E668" s="16">
        <v>427</v>
      </c>
      <c r="F668" s="6">
        <v>1</v>
      </c>
      <c r="G668" s="3" t="s">
        <v>500</v>
      </c>
    </row>
    <row r="669" spans="1:7" ht="15" customHeight="1">
      <c r="A669" s="4" t="s">
        <v>2</v>
      </c>
      <c r="B669" s="5" t="s">
        <v>455</v>
      </c>
      <c r="C669" s="2">
        <v>0</v>
      </c>
      <c r="D669" s="2">
        <v>15</v>
      </c>
      <c r="E669" s="16">
        <v>15</v>
      </c>
      <c r="F669" s="6">
        <v>1</v>
      </c>
      <c r="G669" s="3" t="s">
        <v>1010</v>
      </c>
    </row>
    <row r="670" spans="1:7" ht="21" customHeight="1">
      <c r="A670" s="4" t="s">
        <v>2</v>
      </c>
      <c r="B670" s="5" t="s">
        <v>455</v>
      </c>
      <c r="C670" s="2">
        <v>0</v>
      </c>
      <c r="D670" s="2">
        <v>50</v>
      </c>
      <c r="E670" s="16">
        <v>50</v>
      </c>
      <c r="F670" s="6">
        <v>1</v>
      </c>
      <c r="G670" s="3" t="s">
        <v>1011</v>
      </c>
    </row>
    <row r="671" spans="1:7" ht="21" customHeight="1">
      <c r="A671" s="4" t="s">
        <v>2</v>
      </c>
      <c r="B671" s="5" t="s">
        <v>455</v>
      </c>
      <c r="C671" s="2">
        <v>0</v>
      </c>
      <c r="D671" s="2">
        <v>80</v>
      </c>
      <c r="E671" s="16">
        <v>80</v>
      </c>
      <c r="F671" s="6">
        <v>1</v>
      </c>
      <c r="G671" s="3" t="s">
        <v>1012</v>
      </c>
    </row>
    <row r="672" spans="1:7" ht="15" customHeight="1">
      <c r="A672" s="4" t="s">
        <v>2</v>
      </c>
      <c r="B672" s="5" t="s">
        <v>455</v>
      </c>
      <c r="C672" s="2">
        <v>280</v>
      </c>
      <c r="D672" s="2">
        <v>725</v>
      </c>
      <c r="E672" s="16">
        <v>725</v>
      </c>
      <c r="F672" s="6">
        <v>1</v>
      </c>
      <c r="G672" s="3" t="s">
        <v>1013</v>
      </c>
    </row>
    <row r="673" spans="1:7" ht="24" customHeight="1">
      <c r="A673" s="4" t="s">
        <v>2</v>
      </c>
      <c r="B673" s="5" t="s">
        <v>438</v>
      </c>
      <c r="C673" s="2">
        <v>0</v>
      </c>
      <c r="D673" s="2">
        <v>30</v>
      </c>
      <c r="E673" s="16">
        <v>30</v>
      </c>
      <c r="F673" s="6">
        <v>1</v>
      </c>
      <c r="G673" s="3" t="s">
        <v>1014</v>
      </c>
    </row>
    <row r="674" spans="1:7" ht="25.5" customHeight="1">
      <c r="A674" s="4" t="s">
        <v>2</v>
      </c>
      <c r="B674" s="5" t="s">
        <v>438</v>
      </c>
      <c r="C674" s="2">
        <v>0</v>
      </c>
      <c r="D674" s="2">
        <v>187</v>
      </c>
      <c r="E674" s="16">
        <v>187</v>
      </c>
      <c r="F674" s="6">
        <v>1</v>
      </c>
      <c r="G674" s="3" t="s">
        <v>1015</v>
      </c>
    </row>
    <row r="675" spans="1:7" ht="22.5" customHeight="1">
      <c r="A675" s="4" t="s">
        <v>2</v>
      </c>
      <c r="B675" s="5" t="s">
        <v>438</v>
      </c>
      <c r="C675" s="2">
        <v>260</v>
      </c>
      <c r="D675" s="2">
        <v>2274</v>
      </c>
      <c r="E675" s="16">
        <v>2274</v>
      </c>
      <c r="F675" s="6">
        <v>1</v>
      </c>
      <c r="G675" s="3" t="s">
        <v>1543</v>
      </c>
    </row>
    <row r="676" spans="1:7" ht="22.5" customHeight="1">
      <c r="A676" s="4" t="s">
        <v>2</v>
      </c>
      <c r="B676" s="23" t="s">
        <v>1536</v>
      </c>
      <c r="C676" s="2">
        <v>0</v>
      </c>
      <c r="D676" s="2">
        <v>220</v>
      </c>
      <c r="E676" s="16">
        <v>220</v>
      </c>
      <c r="F676" s="6">
        <v>1</v>
      </c>
      <c r="G676" s="3" t="s">
        <v>1016</v>
      </c>
    </row>
    <row r="677" spans="1:7" ht="22.5" customHeight="1">
      <c r="A677" s="4" t="s">
        <v>2</v>
      </c>
      <c r="B677" s="5" t="s">
        <v>449</v>
      </c>
      <c r="C677" s="2">
        <v>0</v>
      </c>
      <c r="D677" s="2">
        <v>10</v>
      </c>
      <c r="E677" s="16">
        <v>10</v>
      </c>
      <c r="F677" s="6">
        <v>1</v>
      </c>
      <c r="G677" s="3" t="s">
        <v>1017</v>
      </c>
    </row>
    <row r="678" spans="1:7" ht="15" customHeight="1">
      <c r="A678" s="4" t="s">
        <v>2</v>
      </c>
      <c r="B678" s="5" t="s">
        <v>455</v>
      </c>
      <c r="C678" s="2">
        <v>0</v>
      </c>
      <c r="D678" s="2">
        <v>50</v>
      </c>
      <c r="E678" s="16">
        <v>50</v>
      </c>
      <c r="F678" s="6">
        <v>1</v>
      </c>
      <c r="G678" s="3" t="s">
        <v>1018</v>
      </c>
    </row>
    <row r="679" spans="1:7" ht="15" customHeight="1">
      <c r="A679" s="4" t="s">
        <v>2</v>
      </c>
      <c r="B679" s="5" t="s">
        <v>455</v>
      </c>
      <c r="C679" s="2">
        <v>0</v>
      </c>
      <c r="D679" s="2">
        <v>565</v>
      </c>
      <c r="E679" s="16">
        <v>540</v>
      </c>
      <c r="F679" s="6">
        <v>0.95575</v>
      </c>
      <c r="G679" s="3" t="s">
        <v>1019</v>
      </c>
    </row>
    <row r="680" spans="1:7" ht="21" customHeight="1">
      <c r="A680" s="4" t="s">
        <v>2</v>
      </c>
      <c r="B680" s="5" t="s">
        <v>462</v>
      </c>
      <c r="C680" s="2">
        <v>0</v>
      </c>
      <c r="D680" s="2">
        <v>25</v>
      </c>
      <c r="E680" s="16">
        <v>25</v>
      </c>
      <c r="F680" s="6">
        <v>1</v>
      </c>
      <c r="G680" s="3" t="s">
        <v>1020</v>
      </c>
    </row>
    <row r="681" spans="1:7" ht="15" customHeight="1">
      <c r="A681" s="4" t="s">
        <v>2</v>
      </c>
      <c r="B681" s="5" t="s">
        <v>455</v>
      </c>
      <c r="C681" s="2">
        <v>0</v>
      </c>
      <c r="D681" s="2">
        <v>10</v>
      </c>
      <c r="E681" s="16">
        <v>10</v>
      </c>
      <c r="F681" s="6">
        <v>1</v>
      </c>
      <c r="G681" s="3" t="s">
        <v>1021</v>
      </c>
    </row>
    <row r="682" spans="1:7" ht="15" customHeight="1">
      <c r="A682" s="4" t="s">
        <v>2</v>
      </c>
      <c r="B682" s="5" t="s">
        <v>455</v>
      </c>
      <c r="C682" s="2">
        <v>0</v>
      </c>
      <c r="D682" s="2">
        <v>25</v>
      </c>
      <c r="E682" s="16">
        <v>25</v>
      </c>
      <c r="F682" s="6">
        <v>1</v>
      </c>
      <c r="G682" s="3" t="s">
        <v>1022</v>
      </c>
    </row>
    <row r="683" spans="1:7" ht="15" customHeight="1">
      <c r="A683" s="4" t="s">
        <v>2</v>
      </c>
      <c r="B683" s="5" t="s">
        <v>455</v>
      </c>
      <c r="C683" s="2">
        <v>0</v>
      </c>
      <c r="D683" s="2">
        <v>150</v>
      </c>
      <c r="E683" s="16">
        <v>150</v>
      </c>
      <c r="F683" s="6">
        <v>1</v>
      </c>
      <c r="G683" s="3" t="s">
        <v>1023</v>
      </c>
    </row>
    <row r="684" spans="1:7" ht="15" customHeight="1">
      <c r="A684" s="4" t="s">
        <v>2</v>
      </c>
      <c r="B684" s="5" t="s">
        <v>455</v>
      </c>
      <c r="C684" s="2">
        <v>0</v>
      </c>
      <c r="D684" s="2">
        <v>25</v>
      </c>
      <c r="E684" s="16">
        <v>25</v>
      </c>
      <c r="F684" s="6">
        <v>1</v>
      </c>
      <c r="G684" s="3" t="s">
        <v>1024</v>
      </c>
    </row>
    <row r="685" spans="1:7" ht="15" customHeight="1">
      <c r="A685" s="4" t="s">
        <v>2</v>
      </c>
      <c r="B685" s="5" t="s">
        <v>455</v>
      </c>
      <c r="C685" s="2">
        <v>0</v>
      </c>
      <c r="D685" s="2">
        <v>50</v>
      </c>
      <c r="E685" s="16">
        <v>50</v>
      </c>
      <c r="F685" s="6">
        <v>1</v>
      </c>
      <c r="G685" s="3" t="s">
        <v>1025</v>
      </c>
    </row>
    <row r="686" spans="1:7" ht="22.5" customHeight="1">
      <c r="A686" s="4" t="s">
        <v>2</v>
      </c>
      <c r="B686" s="5" t="s">
        <v>501</v>
      </c>
      <c r="C686" s="2">
        <v>0</v>
      </c>
      <c r="D686" s="2">
        <v>160</v>
      </c>
      <c r="E686" s="16">
        <v>160</v>
      </c>
      <c r="F686" s="6">
        <v>1</v>
      </c>
      <c r="G686" s="3" t="s">
        <v>1026</v>
      </c>
    </row>
    <row r="687" spans="1:7" ht="15" customHeight="1">
      <c r="A687" s="4" t="s">
        <v>2</v>
      </c>
      <c r="B687" s="5" t="s">
        <v>455</v>
      </c>
      <c r="C687" s="2">
        <v>0</v>
      </c>
      <c r="D687" s="2">
        <v>20</v>
      </c>
      <c r="E687" s="16">
        <v>20</v>
      </c>
      <c r="F687" s="6">
        <v>1</v>
      </c>
      <c r="G687" s="3" t="s">
        <v>1027</v>
      </c>
    </row>
    <row r="688" spans="1:7" ht="15" customHeight="1">
      <c r="A688" s="4" t="s">
        <v>2</v>
      </c>
      <c r="B688" s="5" t="s">
        <v>455</v>
      </c>
      <c r="C688" s="2">
        <v>0</v>
      </c>
      <c r="D688" s="2">
        <v>30</v>
      </c>
      <c r="E688" s="16">
        <v>30</v>
      </c>
      <c r="F688" s="6">
        <v>1</v>
      </c>
      <c r="G688" s="3" t="s">
        <v>1028</v>
      </c>
    </row>
    <row r="689" spans="1:7" ht="23.25" customHeight="1">
      <c r="A689" s="4" t="s">
        <v>2</v>
      </c>
      <c r="B689" s="5" t="s">
        <v>501</v>
      </c>
      <c r="C689" s="2">
        <v>0</v>
      </c>
      <c r="D689" s="2">
        <v>110</v>
      </c>
      <c r="E689" s="16">
        <v>110</v>
      </c>
      <c r="F689" s="6">
        <v>1</v>
      </c>
      <c r="G689" s="3" t="s">
        <v>1029</v>
      </c>
    </row>
    <row r="690" spans="1:7" ht="15" customHeight="1">
      <c r="A690" s="4" t="s">
        <v>2</v>
      </c>
      <c r="B690" s="5" t="s">
        <v>455</v>
      </c>
      <c r="C690" s="2">
        <v>0</v>
      </c>
      <c r="D690" s="2">
        <v>45</v>
      </c>
      <c r="E690" s="16">
        <v>45</v>
      </c>
      <c r="F690" s="6">
        <v>1</v>
      </c>
      <c r="G690" s="3" t="s">
        <v>1030</v>
      </c>
    </row>
    <row r="691" spans="1:7" ht="24" customHeight="1">
      <c r="A691" s="4" t="s">
        <v>2</v>
      </c>
      <c r="B691" s="5" t="s">
        <v>449</v>
      </c>
      <c r="C691" s="2">
        <v>0</v>
      </c>
      <c r="D691" s="2">
        <v>84</v>
      </c>
      <c r="E691" s="16">
        <v>84</v>
      </c>
      <c r="F691" s="6">
        <v>1</v>
      </c>
      <c r="G691" s="3" t="s">
        <v>1031</v>
      </c>
    </row>
    <row r="692" spans="1:7" ht="22.5" customHeight="1">
      <c r="A692" s="4" t="s">
        <v>2</v>
      </c>
      <c r="B692" s="5" t="s">
        <v>449</v>
      </c>
      <c r="C692" s="2">
        <v>0</v>
      </c>
      <c r="D692" s="2">
        <v>95</v>
      </c>
      <c r="E692" s="16">
        <v>95</v>
      </c>
      <c r="F692" s="6">
        <v>1</v>
      </c>
      <c r="G692" s="3" t="s">
        <v>1032</v>
      </c>
    </row>
    <row r="693" spans="1:7" ht="23.25" customHeight="1">
      <c r="A693" s="4" t="s">
        <v>2</v>
      </c>
      <c r="B693" s="5" t="s">
        <v>449</v>
      </c>
      <c r="C693" s="2">
        <v>0</v>
      </c>
      <c r="D693" s="2">
        <v>32</v>
      </c>
      <c r="E693" s="16">
        <v>32</v>
      </c>
      <c r="F693" s="6">
        <v>1</v>
      </c>
      <c r="G693" s="3" t="s">
        <v>1033</v>
      </c>
    </row>
    <row r="694" spans="1:7" ht="23.25" customHeight="1">
      <c r="A694" s="4" t="s">
        <v>2</v>
      </c>
      <c r="B694" s="5" t="s">
        <v>449</v>
      </c>
      <c r="C694" s="2">
        <v>0</v>
      </c>
      <c r="D694" s="2">
        <v>475</v>
      </c>
      <c r="E694" s="16">
        <v>475</v>
      </c>
      <c r="F694" s="6">
        <v>1</v>
      </c>
      <c r="G694" s="3" t="s">
        <v>1034</v>
      </c>
    </row>
    <row r="695" spans="1:7" ht="24" customHeight="1">
      <c r="A695" s="4" t="s">
        <v>2</v>
      </c>
      <c r="B695" s="5" t="s">
        <v>449</v>
      </c>
      <c r="C695" s="2">
        <v>0</v>
      </c>
      <c r="D695" s="2">
        <v>730</v>
      </c>
      <c r="E695" s="16">
        <v>730</v>
      </c>
      <c r="F695" s="6">
        <v>1</v>
      </c>
      <c r="G695" s="3" t="s">
        <v>1035</v>
      </c>
    </row>
    <row r="696" spans="1:7" ht="23.25" customHeight="1">
      <c r="A696" s="4" t="s">
        <v>2</v>
      </c>
      <c r="B696" s="5" t="s">
        <v>449</v>
      </c>
      <c r="C696" s="2">
        <v>0</v>
      </c>
      <c r="D696" s="2">
        <v>150</v>
      </c>
      <c r="E696" s="16">
        <v>150</v>
      </c>
      <c r="F696" s="6">
        <v>1</v>
      </c>
      <c r="G696" s="3" t="s">
        <v>1036</v>
      </c>
    </row>
    <row r="697" spans="1:7" ht="24.75" customHeight="1">
      <c r="A697" s="4" t="s">
        <v>2</v>
      </c>
      <c r="B697" s="5" t="s">
        <v>449</v>
      </c>
      <c r="C697" s="2">
        <v>0</v>
      </c>
      <c r="D697" s="2">
        <v>185</v>
      </c>
      <c r="E697" s="16">
        <v>185</v>
      </c>
      <c r="F697" s="6">
        <v>1</v>
      </c>
      <c r="G697" s="3" t="s">
        <v>1037</v>
      </c>
    </row>
    <row r="698" spans="1:7" ht="25.5" customHeight="1">
      <c r="A698" s="4" t="s">
        <v>2</v>
      </c>
      <c r="B698" s="5" t="s">
        <v>438</v>
      </c>
      <c r="C698" s="2">
        <v>700</v>
      </c>
      <c r="D698" s="2">
        <v>700</v>
      </c>
      <c r="E698" s="16">
        <v>700</v>
      </c>
      <c r="F698" s="6">
        <v>1</v>
      </c>
      <c r="G698" s="3" t="s">
        <v>1739</v>
      </c>
    </row>
    <row r="699" spans="1:7" ht="15" customHeight="1">
      <c r="A699" s="4" t="s">
        <v>2</v>
      </c>
      <c r="B699" s="5" t="s">
        <v>455</v>
      </c>
      <c r="C699" s="2">
        <v>0</v>
      </c>
      <c r="D699" s="2">
        <v>20</v>
      </c>
      <c r="E699" s="16">
        <v>20</v>
      </c>
      <c r="F699" s="6">
        <v>1</v>
      </c>
      <c r="G699" s="3" t="s">
        <v>1038</v>
      </c>
    </row>
    <row r="700" spans="1:7" ht="21.75" customHeight="1">
      <c r="A700" s="4" t="s">
        <v>2</v>
      </c>
      <c r="B700" s="5" t="s">
        <v>438</v>
      </c>
      <c r="C700" s="2">
        <v>1500</v>
      </c>
      <c r="D700" s="2">
        <v>1500</v>
      </c>
      <c r="E700" s="16">
        <v>1500</v>
      </c>
      <c r="F700" s="6">
        <v>1</v>
      </c>
      <c r="G700" s="3" t="s">
        <v>1039</v>
      </c>
    </row>
    <row r="701" spans="1:7" ht="31.5" customHeight="1">
      <c r="A701" s="4" t="s">
        <v>2</v>
      </c>
      <c r="B701" s="5" t="s">
        <v>812</v>
      </c>
      <c r="C701" s="2">
        <v>0</v>
      </c>
      <c r="D701" s="2">
        <v>40</v>
      </c>
      <c r="E701" s="16">
        <v>40</v>
      </c>
      <c r="F701" s="6">
        <v>1</v>
      </c>
      <c r="G701" s="3" t="s">
        <v>1040</v>
      </c>
    </row>
    <row r="702" spans="1:7" ht="15" customHeight="1">
      <c r="A702" s="180" t="s">
        <v>53</v>
      </c>
      <c r="B702" s="180"/>
      <c r="C702" s="180"/>
      <c r="D702" s="180"/>
      <c r="E702" s="180"/>
      <c r="F702" s="180"/>
      <c r="G702" s="180"/>
    </row>
    <row r="703" spans="1:7" ht="24.75" customHeight="1">
      <c r="A703" s="4" t="s">
        <v>2</v>
      </c>
      <c r="B703" s="5" t="s">
        <v>438</v>
      </c>
      <c r="C703" s="2">
        <v>500</v>
      </c>
      <c r="D703" s="2">
        <v>500</v>
      </c>
      <c r="E703" s="16">
        <v>500</v>
      </c>
      <c r="F703" s="6">
        <v>1</v>
      </c>
      <c r="G703" s="3" t="s">
        <v>1740</v>
      </c>
    </row>
    <row r="704" spans="1:7" ht="15" customHeight="1">
      <c r="A704" s="178" t="s">
        <v>1041</v>
      </c>
      <c r="B704" s="178"/>
      <c r="C704" s="8">
        <v>16020</v>
      </c>
      <c r="D704" s="8">
        <v>15946</v>
      </c>
      <c r="E704" s="8">
        <v>15916</v>
      </c>
      <c r="F704" s="9">
        <v>0.99812</v>
      </c>
      <c r="G704" s="10" t="s">
        <v>2</v>
      </c>
    </row>
    <row r="705" spans="1:7" ht="15" customHeight="1">
      <c r="A705" s="179" t="s">
        <v>1042</v>
      </c>
      <c r="B705" s="179"/>
      <c r="C705" s="179"/>
      <c r="D705" s="179"/>
      <c r="E705" s="179"/>
      <c r="F705" s="179"/>
      <c r="G705" s="179"/>
    </row>
    <row r="706" spans="1:7" ht="15" customHeight="1">
      <c r="A706" s="180" t="s">
        <v>1043</v>
      </c>
      <c r="B706" s="180"/>
      <c r="C706" s="180"/>
      <c r="D706" s="180"/>
      <c r="E706" s="180"/>
      <c r="F706" s="180"/>
      <c r="G706" s="180"/>
    </row>
    <row r="707" spans="1:7" ht="24" customHeight="1">
      <c r="A707" s="4" t="s">
        <v>2</v>
      </c>
      <c r="B707" s="5" t="s">
        <v>733</v>
      </c>
      <c r="C707" s="2">
        <v>0</v>
      </c>
      <c r="D707" s="2">
        <v>16.35</v>
      </c>
      <c r="E707" s="16">
        <v>16.35</v>
      </c>
      <c r="F707" s="6">
        <v>1</v>
      </c>
      <c r="G707" s="3" t="s">
        <v>222</v>
      </c>
    </row>
    <row r="708" spans="1:7" ht="23.25" customHeight="1">
      <c r="A708" s="4" t="s">
        <v>2</v>
      </c>
      <c r="B708" s="5" t="s">
        <v>733</v>
      </c>
      <c r="C708" s="2">
        <v>0</v>
      </c>
      <c r="D708" s="2">
        <v>488.926</v>
      </c>
      <c r="E708" s="16">
        <v>488.926</v>
      </c>
      <c r="F708" s="6">
        <v>1</v>
      </c>
      <c r="G708" s="3" t="s">
        <v>1044</v>
      </c>
    </row>
    <row r="709" spans="1:7" ht="23.25" customHeight="1">
      <c r="A709" s="4" t="s">
        <v>2</v>
      </c>
      <c r="B709" s="23" t="s">
        <v>1535</v>
      </c>
      <c r="C709" s="2">
        <v>0</v>
      </c>
      <c r="D709" s="2">
        <v>4.153</v>
      </c>
      <c r="E709" s="16">
        <v>4.153</v>
      </c>
      <c r="F709" s="6">
        <v>1</v>
      </c>
      <c r="G709" s="3" t="s">
        <v>1045</v>
      </c>
    </row>
    <row r="710" spans="1:7" ht="22.5" customHeight="1">
      <c r="A710" s="4" t="s">
        <v>2</v>
      </c>
      <c r="B710" s="23" t="s">
        <v>1536</v>
      </c>
      <c r="C710" s="2">
        <v>0</v>
      </c>
      <c r="D710" s="2">
        <v>8.672</v>
      </c>
      <c r="E710" s="16">
        <v>8.672</v>
      </c>
      <c r="F710" s="6">
        <v>1</v>
      </c>
      <c r="G710" s="3" t="s">
        <v>1046</v>
      </c>
    </row>
    <row r="711" spans="1:7" ht="15" customHeight="1">
      <c r="A711" s="192" t="s">
        <v>1047</v>
      </c>
      <c r="B711" s="192"/>
      <c r="C711" s="2">
        <v>0</v>
      </c>
      <c r="D711" s="2">
        <v>518.101</v>
      </c>
      <c r="E711" s="16">
        <v>518.101</v>
      </c>
      <c r="F711" s="6">
        <v>1</v>
      </c>
      <c r="G711" s="7" t="s">
        <v>2</v>
      </c>
    </row>
    <row r="712" spans="1:7" ht="15" customHeight="1">
      <c r="A712" s="180" t="s">
        <v>197</v>
      </c>
      <c r="B712" s="180"/>
      <c r="C712" s="180"/>
      <c r="D712" s="180"/>
      <c r="E712" s="180"/>
      <c r="F712" s="180"/>
      <c r="G712" s="180"/>
    </row>
    <row r="713" spans="1:7" ht="23.25" customHeight="1">
      <c r="A713" s="4" t="s">
        <v>2</v>
      </c>
      <c r="B713" s="23" t="s">
        <v>1536</v>
      </c>
      <c r="C713" s="2">
        <v>0</v>
      </c>
      <c r="D713" s="2">
        <v>15220</v>
      </c>
      <c r="E713" s="16">
        <v>15220</v>
      </c>
      <c r="F713" s="6">
        <v>1</v>
      </c>
      <c r="G713" s="3" t="s">
        <v>1048</v>
      </c>
    </row>
    <row r="714" spans="1:7" ht="15" customHeight="1">
      <c r="A714" s="180" t="s">
        <v>1049</v>
      </c>
      <c r="B714" s="180"/>
      <c r="C714" s="180"/>
      <c r="D714" s="180"/>
      <c r="E714" s="180"/>
      <c r="F714" s="180"/>
      <c r="G714" s="180"/>
    </row>
    <row r="715" spans="1:7" ht="15" customHeight="1">
      <c r="A715" s="4" t="s">
        <v>2</v>
      </c>
      <c r="B715" s="5" t="s">
        <v>455</v>
      </c>
      <c r="C715" s="2">
        <v>0</v>
      </c>
      <c r="D715" s="2">
        <v>30.5</v>
      </c>
      <c r="E715" s="16">
        <v>30.5</v>
      </c>
      <c r="F715" s="6">
        <v>1</v>
      </c>
      <c r="G715" s="3" t="s">
        <v>1050</v>
      </c>
    </row>
    <row r="716" spans="1:7" ht="15" customHeight="1">
      <c r="A716" s="4" t="s">
        <v>2</v>
      </c>
      <c r="B716" s="5" t="s">
        <v>455</v>
      </c>
      <c r="C716" s="2">
        <v>0</v>
      </c>
      <c r="D716" s="2">
        <v>16</v>
      </c>
      <c r="E716" s="16">
        <v>16</v>
      </c>
      <c r="F716" s="6">
        <v>1</v>
      </c>
      <c r="G716" s="3" t="s">
        <v>1051</v>
      </c>
    </row>
    <row r="717" spans="1:7" ht="15" customHeight="1">
      <c r="A717" s="4" t="s">
        <v>2</v>
      </c>
      <c r="B717" s="5" t="s">
        <v>1537</v>
      </c>
      <c r="C717" s="2">
        <v>0</v>
      </c>
      <c r="D717" s="2">
        <v>75.4</v>
      </c>
      <c r="E717" s="16">
        <v>75.4</v>
      </c>
      <c r="F717" s="6">
        <v>1</v>
      </c>
      <c r="G717" s="3" t="s">
        <v>1052</v>
      </c>
    </row>
    <row r="718" spans="1:7" ht="22.5" customHeight="1">
      <c r="A718" s="4" t="s">
        <v>2</v>
      </c>
      <c r="B718" s="5" t="s">
        <v>455</v>
      </c>
      <c r="C718" s="2">
        <v>0</v>
      </c>
      <c r="D718" s="2">
        <v>160</v>
      </c>
      <c r="E718" s="16">
        <v>160</v>
      </c>
      <c r="F718" s="6">
        <v>1</v>
      </c>
      <c r="G718" s="3" t="s">
        <v>1053</v>
      </c>
    </row>
    <row r="719" spans="1:7" ht="15" customHeight="1">
      <c r="A719" s="4" t="s">
        <v>2</v>
      </c>
      <c r="B719" s="5" t="s">
        <v>455</v>
      </c>
      <c r="C719" s="2">
        <v>0</v>
      </c>
      <c r="D719" s="2">
        <v>30</v>
      </c>
      <c r="E719" s="16">
        <v>30</v>
      </c>
      <c r="F719" s="6">
        <v>1</v>
      </c>
      <c r="G719" s="3" t="s">
        <v>1054</v>
      </c>
    </row>
    <row r="720" spans="1:7" ht="33.75" customHeight="1">
      <c r="A720" s="4" t="s">
        <v>2</v>
      </c>
      <c r="B720" s="5" t="s">
        <v>449</v>
      </c>
      <c r="C720" s="2">
        <v>2350</v>
      </c>
      <c r="D720" s="2">
        <v>3057.89</v>
      </c>
      <c r="E720" s="16">
        <v>3057.89</v>
      </c>
      <c r="F720" s="6">
        <v>1</v>
      </c>
      <c r="G720" s="3" t="s">
        <v>1741</v>
      </c>
    </row>
    <row r="721" spans="1:7" ht="24.75" customHeight="1">
      <c r="A721" s="4" t="s">
        <v>2</v>
      </c>
      <c r="B721" s="5" t="s">
        <v>455</v>
      </c>
      <c r="C721" s="2">
        <v>0</v>
      </c>
      <c r="D721" s="2">
        <v>48.68</v>
      </c>
      <c r="E721" s="16">
        <v>48.68</v>
      </c>
      <c r="F721" s="6">
        <v>1</v>
      </c>
      <c r="G721" s="3" t="s">
        <v>1055</v>
      </c>
    </row>
    <row r="722" spans="1:7" ht="24.75" customHeight="1">
      <c r="A722" s="4" t="s">
        <v>2</v>
      </c>
      <c r="B722" s="5" t="s">
        <v>455</v>
      </c>
      <c r="C722" s="2">
        <v>0</v>
      </c>
      <c r="D722" s="2">
        <v>89.42</v>
      </c>
      <c r="E722" s="16">
        <v>89.42</v>
      </c>
      <c r="F722" s="6">
        <v>1</v>
      </c>
      <c r="G722" s="3" t="s">
        <v>1056</v>
      </c>
    </row>
    <row r="723" spans="1:7" ht="15" customHeight="1">
      <c r="A723" s="180" t="s">
        <v>799</v>
      </c>
      <c r="B723" s="180"/>
      <c r="C723" s="180"/>
      <c r="D723" s="180"/>
      <c r="E723" s="180"/>
      <c r="F723" s="180"/>
      <c r="G723" s="180"/>
    </row>
    <row r="724" spans="1:7" ht="24" customHeight="1">
      <c r="A724" s="4" t="s">
        <v>2</v>
      </c>
      <c r="B724" s="5" t="s">
        <v>455</v>
      </c>
      <c r="C724" s="2">
        <v>450</v>
      </c>
      <c r="D724" s="2">
        <v>0</v>
      </c>
      <c r="E724" s="16">
        <v>0</v>
      </c>
      <c r="F724" s="6">
        <v>0</v>
      </c>
      <c r="G724" s="3" t="s">
        <v>1742</v>
      </c>
    </row>
    <row r="725" spans="1:7" ht="15" customHeight="1">
      <c r="A725" s="178" t="s">
        <v>395</v>
      </c>
      <c r="B725" s="178"/>
      <c r="C725" s="8">
        <v>2800</v>
      </c>
      <c r="D725" s="8">
        <v>19245.991</v>
      </c>
      <c r="E725" s="8">
        <v>19245.991</v>
      </c>
      <c r="F725" s="9">
        <v>1</v>
      </c>
      <c r="G725" s="10" t="s">
        <v>2</v>
      </c>
    </row>
    <row r="726" spans="1:7" ht="15" customHeight="1">
      <c r="A726" s="179" t="s">
        <v>1057</v>
      </c>
      <c r="B726" s="179"/>
      <c r="C726" s="179"/>
      <c r="D726" s="179"/>
      <c r="E726" s="179"/>
      <c r="F726" s="179"/>
      <c r="G726" s="179"/>
    </row>
    <row r="727" spans="1:7" ht="15" customHeight="1">
      <c r="A727" s="180" t="s">
        <v>121</v>
      </c>
      <c r="B727" s="180"/>
      <c r="C727" s="180"/>
      <c r="D727" s="180"/>
      <c r="E727" s="180"/>
      <c r="F727" s="180"/>
      <c r="G727" s="180"/>
    </row>
    <row r="728" spans="1:7" ht="24" customHeight="1">
      <c r="A728" s="4" t="s">
        <v>2</v>
      </c>
      <c r="B728" s="5" t="s">
        <v>455</v>
      </c>
      <c r="C728" s="2">
        <v>0</v>
      </c>
      <c r="D728" s="2">
        <v>22</v>
      </c>
      <c r="E728" s="16">
        <v>22</v>
      </c>
      <c r="F728" s="6">
        <v>1</v>
      </c>
      <c r="G728" s="3" t="s">
        <v>1058</v>
      </c>
    </row>
    <row r="729" spans="1:7" ht="15" customHeight="1">
      <c r="A729" s="180" t="s">
        <v>1059</v>
      </c>
      <c r="B729" s="180"/>
      <c r="C729" s="180"/>
      <c r="D729" s="180"/>
      <c r="E729" s="180"/>
      <c r="F729" s="180"/>
      <c r="G729" s="180"/>
    </row>
    <row r="730" spans="1:7" ht="24" customHeight="1">
      <c r="A730" s="4" t="s">
        <v>2</v>
      </c>
      <c r="B730" s="5" t="s">
        <v>733</v>
      </c>
      <c r="C730" s="2">
        <v>0</v>
      </c>
      <c r="D730" s="2">
        <v>15</v>
      </c>
      <c r="E730" s="16">
        <v>15</v>
      </c>
      <c r="F730" s="6">
        <v>1</v>
      </c>
      <c r="G730" s="3" t="s">
        <v>734</v>
      </c>
    </row>
    <row r="731" spans="1:7" ht="15" customHeight="1">
      <c r="A731" s="180" t="s">
        <v>399</v>
      </c>
      <c r="B731" s="180"/>
      <c r="C731" s="180"/>
      <c r="D731" s="180"/>
      <c r="E731" s="180"/>
      <c r="F731" s="180"/>
      <c r="G731" s="180"/>
    </row>
    <row r="732" spans="1:7" ht="22.5" customHeight="1">
      <c r="A732" s="4" t="s">
        <v>2</v>
      </c>
      <c r="B732" s="5" t="s">
        <v>455</v>
      </c>
      <c r="C732" s="2">
        <v>0</v>
      </c>
      <c r="D732" s="2">
        <v>20</v>
      </c>
      <c r="E732" s="16">
        <v>20</v>
      </c>
      <c r="F732" s="6">
        <v>1</v>
      </c>
      <c r="G732" s="3" t="s">
        <v>1060</v>
      </c>
    </row>
    <row r="733" spans="1:7" ht="22.5" customHeight="1">
      <c r="A733" s="4" t="s">
        <v>2</v>
      </c>
      <c r="B733" s="5" t="s">
        <v>455</v>
      </c>
      <c r="C733" s="2">
        <v>0</v>
      </c>
      <c r="D733" s="2">
        <v>25</v>
      </c>
      <c r="E733" s="16">
        <v>25</v>
      </c>
      <c r="F733" s="6">
        <v>1</v>
      </c>
      <c r="G733" s="3" t="s">
        <v>1061</v>
      </c>
    </row>
    <row r="734" spans="1:7" ht="15" customHeight="1">
      <c r="A734" s="180" t="s">
        <v>121</v>
      </c>
      <c r="B734" s="180"/>
      <c r="C734" s="180"/>
      <c r="D734" s="180"/>
      <c r="E734" s="180"/>
      <c r="F734" s="180"/>
      <c r="G734" s="180"/>
    </row>
    <row r="735" spans="1:7" ht="29.25" customHeight="1">
      <c r="A735" s="4" t="s">
        <v>2</v>
      </c>
      <c r="B735" s="5" t="s">
        <v>455</v>
      </c>
      <c r="C735" s="2">
        <v>0</v>
      </c>
      <c r="D735" s="2">
        <v>20</v>
      </c>
      <c r="E735" s="16">
        <v>20</v>
      </c>
      <c r="F735" s="6">
        <v>1</v>
      </c>
      <c r="G735" s="3" t="s">
        <v>1062</v>
      </c>
    </row>
    <row r="736" spans="1:7" ht="15" customHeight="1">
      <c r="A736" s="180" t="s">
        <v>1059</v>
      </c>
      <c r="B736" s="180"/>
      <c r="C736" s="180"/>
      <c r="D736" s="180"/>
      <c r="E736" s="180"/>
      <c r="F736" s="180"/>
      <c r="G736" s="180"/>
    </row>
    <row r="737" spans="1:7" ht="20.25" customHeight="1">
      <c r="A737" s="4" t="s">
        <v>2</v>
      </c>
      <c r="B737" s="5" t="s">
        <v>733</v>
      </c>
      <c r="C737" s="2">
        <v>0</v>
      </c>
      <c r="D737" s="2">
        <v>130</v>
      </c>
      <c r="E737" s="16">
        <v>130</v>
      </c>
      <c r="F737" s="6">
        <v>1</v>
      </c>
      <c r="G737" s="3" t="s">
        <v>1063</v>
      </c>
    </row>
    <row r="738" spans="1:7" ht="15" customHeight="1">
      <c r="A738" s="180" t="s">
        <v>399</v>
      </c>
      <c r="B738" s="180"/>
      <c r="C738" s="180"/>
      <c r="D738" s="180"/>
      <c r="E738" s="180"/>
      <c r="F738" s="180"/>
      <c r="G738" s="180"/>
    </row>
    <row r="739" spans="1:7" ht="15" customHeight="1">
      <c r="A739" s="4" t="s">
        <v>2</v>
      </c>
      <c r="B739" s="5" t="s">
        <v>455</v>
      </c>
      <c r="C739" s="2">
        <v>720</v>
      </c>
      <c r="D739" s="2">
        <v>0</v>
      </c>
      <c r="E739" s="16">
        <v>0</v>
      </c>
      <c r="F739" s="6">
        <v>0</v>
      </c>
      <c r="G739" s="3" t="s">
        <v>1743</v>
      </c>
    </row>
    <row r="740" spans="1:7" ht="15" customHeight="1">
      <c r="A740" s="4" t="s">
        <v>2</v>
      </c>
      <c r="B740" s="5" t="s">
        <v>455</v>
      </c>
      <c r="C740" s="2">
        <v>0</v>
      </c>
      <c r="D740" s="2">
        <v>96</v>
      </c>
      <c r="E740" s="16">
        <v>96</v>
      </c>
      <c r="F740" s="6">
        <v>1</v>
      </c>
      <c r="G740" s="3" t="s">
        <v>1064</v>
      </c>
    </row>
    <row r="741" spans="1:7" ht="15" customHeight="1">
      <c r="A741" s="4" t="s">
        <v>2</v>
      </c>
      <c r="B741" s="5" t="s">
        <v>455</v>
      </c>
      <c r="C741" s="2">
        <v>0</v>
      </c>
      <c r="D741" s="2">
        <v>50</v>
      </c>
      <c r="E741" s="16">
        <v>50</v>
      </c>
      <c r="F741" s="6">
        <v>1</v>
      </c>
      <c r="G741" s="3" t="s">
        <v>1065</v>
      </c>
    </row>
    <row r="742" spans="1:7" ht="15" customHeight="1">
      <c r="A742" s="4" t="s">
        <v>2</v>
      </c>
      <c r="B742" s="5" t="s">
        <v>455</v>
      </c>
      <c r="C742" s="2">
        <v>0</v>
      </c>
      <c r="D742" s="2">
        <v>45</v>
      </c>
      <c r="E742" s="16">
        <v>45</v>
      </c>
      <c r="F742" s="6">
        <v>1</v>
      </c>
      <c r="G742" s="3" t="s">
        <v>1066</v>
      </c>
    </row>
    <row r="743" spans="1:7" ht="15" customHeight="1">
      <c r="A743" s="4" t="s">
        <v>2</v>
      </c>
      <c r="B743" s="5" t="s">
        <v>455</v>
      </c>
      <c r="C743" s="2">
        <v>0</v>
      </c>
      <c r="D743" s="2">
        <v>50</v>
      </c>
      <c r="E743" s="16">
        <v>50</v>
      </c>
      <c r="F743" s="6">
        <v>1</v>
      </c>
      <c r="G743" s="3" t="s">
        <v>1067</v>
      </c>
    </row>
    <row r="744" spans="1:7" ht="15" customHeight="1">
      <c r="A744" s="4" t="s">
        <v>2</v>
      </c>
      <c r="B744" s="5" t="s">
        <v>455</v>
      </c>
      <c r="C744" s="2">
        <v>0</v>
      </c>
      <c r="D744" s="2">
        <v>65</v>
      </c>
      <c r="E744" s="16">
        <v>65</v>
      </c>
      <c r="F744" s="6">
        <v>1</v>
      </c>
      <c r="G744" s="3" t="s">
        <v>1068</v>
      </c>
    </row>
    <row r="745" spans="1:7" ht="15" customHeight="1">
      <c r="A745" s="4" t="s">
        <v>2</v>
      </c>
      <c r="B745" s="5" t="s">
        <v>455</v>
      </c>
      <c r="C745" s="2">
        <v>0</v>
      </c>
      <c r="D745" s="2">
        <v>20</v>
      </c>
      <c r="E745" s="16">
        <v>20</v>
      </c>
      <c r="F745" s="6">
        <v>1</v>
      </c>
      <c r="G745" s="3" t="s">
        <v>1069</v>
      </c>
    </row>
    <row r="746" spans="1:7" ht="15" customHeight="1">
      <c r="A746" s="4" t="s">
        <v>2</v>
      </c>
      <c r="B746" s="5" t="s">
        <v>455</v>
      </c>
      <c r="C746" s="2">
        <v>0</v>
      </c>
      <c r="D746" s="2">
        <v>90</v>
      </c>
      <c r="E746" s="16">
        <v>90</v>
      </c>
      <c r="F746" s="6">
        <v>1</v>
      </c>
      <c r="G746" s="3" t="s">
        <v>1070</v>
      </c>
    </row>
    <row r="747" spans="1:7" ht="15" customHeight="1">
      <c r="A747" s="4" t="s">
        <v>2</v>
      </c>
      <c r="B747" s="5" t="s">
        <v>455</v>
      </c>
      <c r="C747" s="2">
        <v>0</v>
      </c>
      <c r="D747" s="2">
        <v>35</v>
      </c>
      <c r="E747" s="16">
        <v>35</v>
      </c>
      <c r="F747" s="6">
        <v>1</v>
      </c>
      <c r="G747" s="3" t="s">
        <v>1071</v>
      </c>
    </row>
    <row r="748" spans="1:7" ht="15" customHeight="1">
      <c r="A748" s="4" t="s">
        <v>2</v>
      </c>
      <c r="B748" s="5" t="s">
        <v>455</v>
      </c>
      <c r="C748" s="2">
        <v>0</v>
      </c>
      <c r="D748" s="2">
        <v>35</v>
      </c>
      <c r="E748" s="16">
        <v>35</v>
      </c>
      <c r="F748" s="6">
        <v>1</v>
      </c>
      <c r="G748" s="3" t="s">
        <v>1072</v>
      </c>
    </row>
    <row r="749" spans="1:7" ht="15" customHeight="1">
      <c r="A749" s="4" t="s">
        <v>2</v>
      </c>
      <c r="B749" s="5" t="s">
        <v>455</v>
      </c>
      <c r="C749" s="2">
        <v>0</v>
      </c>
      <c r="D749" s="2">
        <v>50</v>
      </c>
      <c r="E749" s="16">
        <v>50</v>
      </c>
      <c r="F749" s="6">
        <v>1</v>
      </c>
      <c r="G749" s="3" t="s">
        <v>1073</v>
      </c>
    </row>
    <row r="750" spans="1:7" ht="22.5" customHeight="1">
      <c r="A750" s="4" t="s">
        <v>2</v>
      </c>
      <c r="B750" s="5" t="s">
        <v>455</v>
      </c>
      <c r="C750" s="2">
        <v>0</v>
      </c>
      <c r="D750" s="2">
        <v>34</v>
      </c>
      <c r="E750" s="16">
        <v>34</v>
      </c>
      <c r="F750" s="6">
        <v>1</v>
      </c>
      <c r="G750" s="3" t="s">
        <v>1074</v>
      </c>
    </row>
    <row r="751" spans="1:7" ht="15" customHeight="1">
      <c r="A751" s="178" t="s">
        <v>400</v>
      </c>
      <c r="B751" s="178"/>
      <c r="C751" s="8">
        <v>720</v>
      </c>
      <c r="D751" s="8">
        <v>802</v>
      </c>
      <c r="E751" s="8">
        <v>802</v>
      </c>
      <c r="F751" s="9">
        <v>1</v>
      </c>
      <c r="G751" s="10" t="s">
        <v>2</v>
      </c>
    </row>
    <row r="752" spans="1:7" ht="30" customHeight="1">
      <c r="A752" s="178" t="s">
        <v>1744</v>
      </c>
      <c r="B752" s="178"/>
      <c r="C752" s="11">
        <f>75961-400</f>
        <v>75561</v>
      </c>
      <c r="D752" s="11">
        <v>107063.12705</v>
      </c>
      <c r="E752" s="11">
        <v>106959.87505</v>
      </c>
      <c r="F752" s="12">
        <v>0.99904</v>
      </c>
      <c r="G752" s="173" t="s">
        <v>1734</v>
      </c>
    </row>
  </sheetData>
  <sheetProtection/>
  <mergeCells count="94">
    <mergeCell ref="A738:G738"/>
    <mergeCell ref="A751:B751"/>
    <mergeCell ref="A752:B752"/>
    <mergeCell ref="A731:G731"/>
    <mergeCell ref="A734:G734"/>
    <mergeCell ref="A736:G736"/>
    <mergeCell ref="A725:B725"/>
    <mergeCell ref="A726:G726"/>
    <mergeCell ref="A727:G727"/>
    <mergeCell ref="A729:G729"/>
    <mergeCell ref="A723:G723"/>
    <mergeCell ref="A711:B711"/>
    <mergeCell ref="A712:G712"/>
    <mergeCell ref="A714:G714"/>
    <mergeCell ref="A702:G702"/>
    <mergeCell ref="A704:B704"/>
    <mergeCell ref="A705:G705"/>
    <mergeCell ref="A706:G706"/>
    <mergeCell ref="A644:G644"/>
    <mergeCell ref="A646:G646"/>
    <mergeCell ref="A648:G648"/>
    <mergeCell ref="A633:G633"/>
    <mergeCell ref="A635:G635"/>
    <mergeCell ref="A622:G622"/>
    <mergeCell ref="A627:B627"/>
    <mergeCell ref="A628:G628"/>
    <mergeCell ref="A630:G630"/>
    <mergeCell ref="A617:B617"/>
    <mergeCell ref="A618:B618"/>
    <mergeCell ref="A619:G619"/>
    <mergeCell ref="A620:G620"/>
    <mergeCell ref="A580:G580"/>
    <mergeCell ref="A573:G573"/>
    <mergeCell ref="A576:G576"/>
    <mergeCell ref="A578:G578"/>
    <mergeCell ref="A566:G566"/>
    <mergeCell ref="A568:G568"/>
    <mergeCell ref="A571:G571"/>
    <mergeCell ref="A564:G564"/>
    <mergeCell ref="A562:G562"/>
    <mergeCell ref="A527:G527"/>
    <mergeCell ref="A468:G468"/>
    <mergeCell ref="A494:G494"/>
    <mergeCell ref="A466:G466"/>
    <mergeCell ref="A442:G442"/>
    <mergeCell ref="A446:G446"/>
    <mergeCell ref="A432:G432"/>
    <mergeCell ref="A436:G436"/>
    <mergeCell ref="A439:G439"/>
    <mergeCell ref="A425:G425"/>
    <mergeCell ref="A429:G429"/>
    <mergeCell ref="A406:G406"/>
    <mergeCell ref="A414:B414"/>
    <mergeCell ref="A415:B415"/>
    <mergeCell ref="A416:G416"/>
    <mergeCell ref="A417:G417"/>
    <mergeCell ref="A399:B399"/>
    <mergeCell ref="A400:G400"/>
    <mergeCell ref="A402:B402"/>
    <mergeCell ref="A403:G403"/>
    <mergeCell ref="A405:B405"/>
    <mergeCell ref="A389:B389"/>
    <mergeCell ref="A390:G390"/>
    <mergeCell ref="A394:B394"/>
    <mergeCell ref="A395:G395"/>
    <mergeCell ref="A353:B353"/>
    <mergeCell ref="A354:G354"/>
    <mergeCell ref="A295:G295"/>
    <mergeCell ref="A291:B291"/>
    <mergeCell ref="A292:G292"/>
    <mergeCell ref="A294:B294"/>
    <mergeCell ref="A260:G260"/>
    <mergeCell ref="A268:B268"/>
    <mergeCell ref="A269:G269"/>
    <mergeCell ref="A256:B256"/>
    <mergeCell ref="A257:G257"/>
    <mergeCell ref="A259:B259"/>
    <mergeCell ref="A112:G112"/>
    <mergeCell ref="A108:B108"/>
    <mergeCell ref="A109:G109"/>
    <mergeCell ref="A111:B111"/>
    <mergeCell ref="A20:G20"/>
    <mergeCell ref="A22:B22"/>
    <mergeCell ref="A23:G23"/>
    <mergeCell ref="A2:G2"/>
    <mergeCell ref="A3:G3"/>
    <mergeCell ref="A18:B18"/>
    <mergeCell ref="A19:G19"/>
    <mergeCell ref="A13:G13"/>
    <mergeCell ref="A14:G14"/>
    <mergeCell ref="A5:B5"/>
    <mergeCell ref="A6:G6"/>
    <mergeCell ref="A7:G7"/>
    <mergeCell ref="A12:B12"/>
  </mergeCells>
  <printOptions/>
  <pageMargins left="0.6299212598425197" right="0.4330708661417323" top="0.8661417322834646" bottom="0.8661417322834646" header="0.5118110236220472" footer="0.31496062992125984"/>
  <pageSetup firstPageNumber="24" useFirstPageNumber="1" horizontalDpi="300" verticalDpi="300" orientation="portrait" pageOrder="overThenDown" paperSize="9" scale="89" r:id="rId1"/>
  <headerFooter alignWithMargins="0">
    <oddHeader>&amp;L&amp;"Arial,Tučné"v tis. Kč&amp;C&amp;"Arial,Tučné"Neinvestiční dotace - rok 2015 - individuální příslib</oddHeader>
    <oddFooter>&amp;C&amp;P</oddFooter>
  </headerFooter>
  <rowBreaks count="17" manualBreakCount="17">
    <brk id="74" max="6" man="1"/>
    <brk id="111" max="6" man="1"/>
    <brk id="154" max="6" man="1"/>
    <brk id="202" max="6" man="1"/>
    <brk id="237" max="6" man="1"/>
    <brk id="272" max="6" man="1"/>
    <brk id="309" max="6" man="1"/>
    <brk id="346" max="6" man="1"/>
    <brk id="387" max="6" man="1"/>
    <brk id="420" max="6" man="1"/>
    <brk id="459" max="6" man="1"/>
    <brk id="503" max="6" man="1"/>
    <brk id="546" max="6" man="1"/>
    <brk id="586" max="6" man="1"/>
    <brk id="625" max="6" man="1"/>
    <brk id="664" max="6" man="1"/>
    <brk id="701" max="255" man="1"/>
  </rowBreaks>
</worksheet>
</file>

<file path=xl/worksheets/sheet7.xml><?xml version="1.0" encoding="utf-8"?>
<worksheet xmlns="http://schemas.openxmlformats.org/spreadsheetml/2006/main" xmlns:r="http://schemas.openxmlformats.org/officeDocument/2006/relationships">
  <sheetPr>
    <tabColor rgb="FFFFC000"/>
  </sheetPr>
  <dimension ref="A1:G9"/>
  <sheetViews>
    <sheetView zoomScaleSheetLayoutView="100" zoomScalePageLayoutView="0" workbookViewId="0" topLeftCell="A1">
      <selection activeCell="D19" sqref="D19"/>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3" t="s">
        <v>10</v>
      </c>
      <c r="B1" s="14" t="s">
        <v>11</v>
      </c>
      <c r="C1" s="21" t="s">
        <v>1529</v>
      </c>
      <c r="D1" s="21" t="s">
        <v>1530</v>
      </c>
      <c r="E1" s="14" t="s">
        <v>0</v>
      </c>
      <c r="F1" s="14" t="s">
        <v>12</v>
      </c>
      <c r="G1" s="15" t="s">
        <v>1</v>
      </c>
    </row>
    <row r="2" spans="1:7" ht="15" customHeight="1">
      <c r="A2" s="179" t="s">
        <v>445</v>
      </c>
      <c r="B2" s="179"/>
      <c r="C2" s="179"/>
      <c r="D2" s="179"/>
      <c r="E2" s="179"/>
      <c r="F2" s="179"/>
      <c r="G2" s="179"/>
    </row>
    <row r="3" spans="1:7" ht="15" customHeight="1">
      <c r="A3" s="180" t="s">
        <v>381</v>
      </c>
      <c r="B3" s="180"/>
      <c r="C3" s="180"/>
      <c r="D3" s="180"/>
      <c r="E3" s="180"/>
      <c r="F3" s="180"/>
      <c r="G3" s="180"/>
    </row>
    <row r="4" spans="1:7" ht="33.75" customHeight="1">
      <c r="A4" s="4" t="s">
        <v>2</v>
      </c>
      <c r="B4" s="5" t="s">
        <v>397</v>
      </c>
      <c r="C4" s="2">
        <v>14000</v>
      </c>
      <c r="D4" s="2">
        <v>14175</v>
      </c>
      <c r="E4" s="16">
        <v>14175</v>
      </c>
      <c r="F4" s="6">
        <v>1</v>
      </c>
      <c r="G4" s="3" t="s">
        <v>1280</v>
      </c>
    </row>
    <row r="5" spans="1:7" ht="38.25" customHeight="1">
      <c r="A5" s="4" t="s">
        <v>2</v>
      </c>
      <c r="B5" s="5" t="s">
        <v>397</v>
      </c>
      <c r="C5" s="2">
        <v>18000</v>
      </c>
      <c r="D5" s="2">
        <v>19984.825</v>
      </c>
      <c r="E5" s="16">
        <v>19984.825</v>
      </c>
      <c r="F5" s="6">
        <v>1</v>
      </c>
      <c r="G5" s="3" t="s">
        <v>1281</v>
      </c>
    </row>
    <row r="6" spans="1:7" ht="39" customHeight="1">
      <c r="A6" s="4" t="s">
        <v>2</v>
      </c>
      <c r="B6" s="5" t="s">
        <v>397</v>
      </c>
      <c r="C6" s="2">
        <v>1300</v>
      </c>
      <c r="D6" s="2">
        <v>1300</v>
      </c>
      <c r="E6" s="16">
        <v>1300</v>
      </c>
      <c r="F6" s="6">
        <v>1</v>
      </c>
      <c r="G6" s="3" t="s">
        <v>1282</v>
      </c>
    </row>
    <row r="7" spans="1:7" ht="15" customHeight="1">
      <c r="A7" s="180" t="s">
        <v>362</v>
      </c>
      <c r="B7" s="180"/>
      <c r="C7" s="180"/>
      <c r="D7" s="180"/>
      <c r="E7" s="180"/>
      <c r="F7" s="180"/>
      <c r="G7" s="180"/>
    </row>
    <row r="8" spans="1:7" ht="29.25" customHeight="1">
      <c r="A8" s="4" t="s">
        <v>2</v>
      </c>
      <c r="B8" s="5" t="s">
        <v>340</v>
      </c>
      <c r="C8" s="2">
        <v>43000</v>
      </c>
      <c r="D8" s="2">
        <v>43000</v>
      </c>
      <c r="E8" s="16">
        <v>43000</v>
      </c>
      <c r="F8" s="6">
        <v>1</v>
      </c>
      <c r="G8" s="3" t="s">
        <v>1283</v>
      </c>
    </row>
    <row r="9" spans="1:7" ht="30" customHeight="1">
      <c r="A9" s="178" t="s">
        <v>1284</v>
      </c>
      <c r="B9" s="178"/>
      <c r="C9" s="11">
        <v>76300</v>
      </c>
      <c r="D9" s="11">
        <v>78459.825</v>
      </c>
      <c r="E9" s="11">
        <v>78459.825</v>
      </c>
      <c r="F9" s="12">
        <v>1</v>
      </c>
      <c r="G9" s="10" t="s">
        <v>2</v>
      </c>
    </row>
  </sheetData>
  <sheetProtection/>
  <mergeCells count="4">
    <mergeCell ref="A3:G3"/>
    <mergeCell ref="A7:G7"/>
    <mergeCell ref="A9:B9"/>
    <mergeCell ref="A2:G2"/>
  </mergeCells>
  <printOptions/>
  <pageMargins left="0.4330708661417323" right="0.4330708661417323" top="0.8661417322834646" bottom="0.4724409448818898" header="0.5118110236220472" footer="0.31496062992125984"/>
  <pageSetup firstPageNumber="44" useFirstPageNumber="1" horizontalDpi="300" verticalDpi="300" orientation="landscape" pageOrder="overThenDown" paperSize="9" scale="96" r:id="rId1"/>
  <headerFooter alignWithMargins="0">
    <oddHeader>&amp;L&amp;"Arial,Tučné"v tis. Kč&amp;C&amp;"Arial,Tučné"Sportovní zařízení - rok 2015</oddHeader>
    <oddFooter>&amp;C&amp;P</oddFooter>
  </headerFooter>
</worksheet>
</file>

<file path=xl/worksheets/sheet8.xml><?xml version="1.0" encoding="utf-8"?>
<worksheet xmlns="http://schemas.openxmlformats.org/spreadsheetml/2006/main" xmlns:r="http://schemas.openxmlformats.org/officeDocument/2006/relationships">
  <sheetPr>
    <tabColor rgb="FFFFC000"/>
  </sheetPr>
  <dimension ref="A1:G45"/>
  <sheetViews>
    <sheetView zoomScaleSheetLayoutView="100" zoomScalePageLayoutView="0" workbookViewId="0" topLeftCell="E1">
      <selection activeCell="G4" sqref="G4"/>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3.57421875" style="0" customWidth="1"/>
  </cols>
  <sheetData>
    <row r="1" spans="1:7" ht="30" customHeight="1" thickBot="1">
      <c r="A1" s="13" t="s">
        <v>10</v>
      </c>
      <c r="B1" s="14" t="s">
        <v>11</v>
      </c>
      <c r="C1" s="21" t="s">
        <v>1529</v>
      </c>
      <c r="D1" s="21" t="s">
        <v>1530</v>
      </c>
      <c r="E1" s="14" t="s">
        <v>0</v>
      </c>
      <c r="F1" s="14" t="s">
        <v>12</v>
      </c>
      <c r="G1" s="15" t="s">
        <v>1</v>
      </c>
    </row>
    <row r="2" spans="1:7" ht="15" customHeight="1">
      <c r="A2" s="179" t="s">
        <v>1075</v>
      </c>
      <c r="B2" s="179"/>
      <c r="C2" s="179"/>
      <c r="D2" s="179"/>
      <c r="E2" s="179"/>
      <c r="F2" s="179"/>
      <c r="G2" s="179"/>
    </row>
    <row r="3" spans="1:7" ht="15" customHeight="1">
      <c r="A3" s="180" t="s">
        <v>57</v>
      </c>
      <c r="B3" s="180"/>
      <c r="C3" s="180"/>
      <c r="D3" s="180"/>
      <c r="E3" s="180"/>
      <c r="F3" s="180"/>
      <c r="G3" s="180"/>
    </row>
    <row r="4" spans="1:7" ht="24" customHeight="1">
      <c r="A4" s="4" t="s">
        <v>2</v>
      </c>
      <c r="B4" s="5" t="s">
        <v>536</v>
      </c>
      <c r="C4" s="2">
        <v>28</v>
      </c>
      <c r="D4" s="2">
        <v>28</v>
      </c>
      <c r="E4" s="16">
        <v>0</v>
      </c>
      <c r="F4" s="6">
        <v>0</v>
      </c>
      <c r="G4" s="3" t="s">
        <v>1754</v>
      </c>
    </row>
    <row r="5" spans="1:7" ht="15" customHeight="1">
      <c r="A5" s="178" t="s">
        <v>370</v>
      </c>
      <c r="B5" s="178"/>
      <c r="C5" s="8">
        <v>28</v>
      </c>
      <c r="D5" s="8">
        <v>28</v>
      </c>
      <c r="E5" s="8">
        <v>0</v>
      </c>
      <c r="F5" s="9">
        <v>0</v>
      </c>
      <c r="G5" s="10" t="s">
        <v>2</v>
      </c>
    </row>
    <row r="6" spans="1:7" ht="15" customHeight="1">
      <c r="A6" s="179" t="s">
        <v>439</v>
      </c>
      <c r="B6" s="179"/>
      <c r="C6" s="179"/>
      <c r="D6" s="179"/>
      <c r="E6" s="179"/>
      <c r="F6" s="179"/>
      <c r="G6" s="179"/>
    </row>
    <row r="7" spans="1:7" ht="15" customHeight="1">
      <c r="A7" s="180" t="s">
        <v>358</v>
      </c>
      <c r="B7" s="180"/>
      <c r="C7" s="180"/>
      <c r="D7" s="180"/>
      <c r="E7" s="180"/>
      <c r="F7" s="180"/>
      <c r="G7" s="180"/>
    </row>
    <row r="8" spans="1:7" ht="23.25" customHeight="1">
      <c r="A8" s="4" t="s">
        <v>2</v>
      </c>
      <c r="B8" s="5" t="s">
        <v>536</v>
      </c>
      <c r="C8" s="2">
        <v>20</v>
      </c>
      <c r="D8" s="2">
        <v>20</v>
      </c>
      <c r="E8" s="16">
        <v>20</v>
      </c>
      <c r="F8" s="6">
        <v>1</v>
      </c>
      <c r="G8" s="3" t="s">
        <v>1076</v>
      </c>
    </row>
    <row r="9" spans="1:7" ht="15" customHeight="1">
      <c r="A9" s="180" t="s">
        <v>369</v>
      </c>
      <c r="B9" s="180"/>
      <c r="C9" s="180"/>
      <c r="D9" s="180"/>
      <c r="E9" s="180"/>
      <c r="F9" s="180"/>
      <c r="G9" s="180"/>
    </row>
    <row r="10" spans="1:7" ht="23.25" customHeight="1">
      <c r="A10" s="4" t="s">
        <v>2</v>
      </c>
      <c r="B10" s="5" t="s">
        <v>449</v>
      </c>
      <c r="C10" s="2">
        <v>250</v>
      </c>
      <c r="D10" s="2">
        <v>250</v>
      </c>
      <c r="E10" s="16">
        <v>250</v>
      </c>
      <c r="F10" s="6">
        <v>1</v>
      </c>
      <c r="G10" s="3" t="s">
        <v>1077</v>
      </c>
    </row>
    <row r="11" spans="1:7" ht="27.75" customHeight="1">
      <c r="A11" s="4" t="s">
        <v>2</v>
      </c>
      <c r="B11" s="5" t="s">
        <v>536</v>
      </c>
      <c r="C11" s="2">
        <v>300</v>
      </c>
      <c r="D11" s="2">
        <v>300</v>
      </c>
      <c r="E11" s="16">
        <v>300</v>
      </c>
      <c r="F11" s="6">
        <v>1</v>
      </c>
      <c r="G11" s="3" t="s">
        <v>1078</v>
      </c>
    </row>
    <row r="12" spans="1:7" ht="23.25" customHeight="1">
      <c r="A12" s="4" t="s">
        <v>2</v>
      </c>
      <c r="B12" s="5" t="s">
        <v>1079</v>
      </c>
      <c r="C12" s="2">
        <v>402</v>
      </c>
      <c r="D12" s="2">
        <v>402</v>
      </c>
      <c r="E12" s="16">
        <v>397.956</v>
      </c>
      <c r="F12" s="6">
        <v>0.98994</v>
      </c>
      <c r="G12" s="3" t="s">
        <v>1080</v>
      </c>
    </row>
    <row r="13" spans="1:7" ht="15" customHeight="1">
      <c r="A13" s="180" t="s">
        <v>57</v>
      </c>
      <c r="B13" s="180"/>
      <c r="C13" s="180"/>
      <c r="D13" s="180"/>
      <c r="E13" s="180"/>
      <c r="F13" s="180"/>
      <c r="G13" s="180"/>
    </row>
    <row r="14" spans="1:7" ht="22.5" customHeight="1">
      <c r="A14" s="4" t="s">
        <v>2</v>
      </c>
      <c r="B14" s="5" t="s">
        <v>536</v>
      </c>
      <c r="C14" s="2">
        <v>12</v>
      </c>
      <c r="D14" s="2">
        <v>12</v>
      </c>
      <c r="E14" s="16">
        <v>9</v>
      </c>
      <c r="F14" s="6">
        <v>0.75</v>
      </c>
      <c r="G14" s="3" t="s">
        <v>1081</v>
      </c>
    </row>
    <row r="15" spans="1:7" ht="23.25" customHeight="1">
      <c r="A15" s="4" t="s">
        <v>2</v>
      </c>
      <c r="B15" s="5" t="s">
        <v>1079</v>
      </c>
      <c r="C15" s="2">
        <v>120</v>
      </c>
      <c r="D15" s="2">
        <v>120</v>
      </c>
      <c r="E15" s="16">
        <v>117</v>
      </c>
      <c r="F15" s="6">
        <v>0.975</v>
      </c>
      <c r="G15" s="22" t="s">
        <v>1545</v>
      </c>
    </row>
    <row r="16" spans="1:7" ht="15" customHeight="1">
      <c r="A16" s="178" t="s">
        <v>371</v>
      </c>
      <c r="B16" s="178"/>
      <c r="C16" s="8">
        <v>1104</v>
      </c>
      <c r="D16" s="8">
        <v>1104</v>
      </c>
      <c r="E16" s="8">
        <v>1093.956</v>
      </c>
      <c r="F16" s="9">
        <v>0.9909</v>
      </c>
      <c r="G16" s="10" t="s">
        <v>2</v>
      </c>
    </row>
    <row r="17" spans="1:7" ht="15" customHeight="1">
      <c r="A17" s="179" t="s">
        <v>1082</v>
      </c>
      <c r="B17" s="179"/>
      <c r="C17" s="179"/>
      <c r="D17" s="179"/>
      <c r="E17" s="179"/>
      <c r="F17" s="179"/>
      <c r="G17" s="179"/>
    </row>
    <row r="18" spans="1:7" ht="15" customHeight="1">
      <c r="A18" s="180" t="s">
        <v>360</v>
      </c>
      <c r="B18" s="180"/>
      <c r="C18" s="180"/>
      <c r="D18" s="180"/>
      <c r="E18" s="180"/>
      <c r="F18" s="180"/>
      <c r="G18" s="180"/>
    </row>
    <row r="19" spans="1:7" ht="24.75" customHeight="1">
      <c r="A19" s="4" t="s">
        <v>2</v>
      </c>
      <c r="B19" s="5" t="s">
        <v>536</v>
      </c>
      <c r="C19" s="2">
        <v>30</v>
      </c>
      <c r="D19" s="2">
        <v>30</v>
      </c>
      <c r="E19" s="16">
        <v>30</v>
      </c>
      <c r="F19" s="6">
        <v>1</v>
      </c>
      <c r="G19" s="3" t="s">
        <v>1083</v>
      </c>
    </row>
    <row r="20" spans="1:7" ht="15" customHeight="1">
      <c r="A20" s="178" t="s">
        <v>372</v>
      </c>
      <c r="B20" s="178"/>
      <c r="C20" s="8">
        <v>30</v>
      </c>
      <c r="D20" s="8">
        <v>30</v>
      </c>
      <c r="E20" s="8">
        <v>30</v>
      </c>
      <c r="F20" s="9">
        <v>1</v>
      </c>
      <c r="G20" s="10" t="s">
        <v>2</v>
      </c>
    </row>
    <row r="21" spans="1:7" ht="15" customHeight="1">
      <c r="A21" s="179" t="s">
        <v>445</v>
      </c>
      <c r="B21" s="179"/>
      <c r="C21" s="179"/>
      <c r="D21" s="179"/>
      <c r="E21" s="179"/>
      <c r="F21" s="179"/>
      <c r="G21" s="179"/>
    </row>
    <row r="22" spans="1:7" ht="15" customHeight="1">
      <c r="A22" s="180" t="s">
        <v>62</v>
      </c>
      <c r="B22" s="180"/>
      <c r="C22" s="180"/>
      <c r="D22" s="180"/>
      <c r="E22" s="180"/>
      <c r="F22" s="180"/>
      <c r="G22" s="180"/>
    </row>
    <row r="23" spans="1:7" ht="22.5" customHeight="1">
      <c r="A23" s="4" t="s">
        <v>2</v>
      </c>
      <c r="B23" s="5" t="s">
        <v>536</v>
      </c>
      <c r="C23" s="2">
        <v>8</v>
      </c>
      <c r="D23" s="2">
        <v>8</v>
      </c>
      <c r="E23" s="16">
        <v>4</v>
      </c>
      <c r="F23" s="6">
        <v>0.5</v>
      </c>
      <c r="G23" s="3" t="s">
        <v>1084</v>
      </c>
    </row>
    <row r="24" spans="1:7" ht="15" customHeight="1">
      <c r="A24" s="180" t="s">
        <v>384</v>
      </c>
      <c r="B24" s="180"/>
      <c r="C24" s="180"/>
      <c r="D24" s="180"/>
      <c r="E24" s="180"/>
      <c r="F24" s="180"/>
      <c r="G24" s="180"/>
    </row>
    <row r="25" spans="1:7" ht="23.25" customHeight="1">
      <c r="A25" s="4" t="s">
        <v>2</v>
      </c>
      <c r="B25" s="5" t="s">
        <v>536</v>
      </c>
      <c r="C25" s="2">
        <v>302</v>
      </c>
      <c r="D25" s="2">
        <v>302</v>
      </c>
      <c r="E25" s="16">
        <v>298.467</v>
      </c>
      <c r="F25" s="6">
        <v>0.9883</v>
      </c>
      <c r="G25" s="3" t="s">
        <v>1085</v>
      </c>
    </row>
    <row r="26" spans="1:7" ht="15" customHeight="1">
      <c r="A26" s="180" t="s">
        <v>57</v>
      </c>
      <c r="B26" s="180"/>
      <c r="C26" s="180"/>
      <c r="D26" s="180"/>
      <c r="E26" s="180"/>
      <c r="F26" s="180"/>
      <c r="G26" s="180"/>
    </row>
    <row r="27" spans="1:7" ht="24" customHeight="1">
      <c r="A27" s="4" t="s">
        <v>2</v>
      </c>
      <c r="B27" s="5" t="s">
        <v>536</v>
      </c>
      <c r="C27" s="2">
        <v>103</v>
      </c>
      <c r="D27" s="2">
        <v>103</v>
      </c>
      <c r="E27" s="16">
        <v>102.289</v>
      </c>
      <c r="F27" s="6">
        <v>0.9931</v>
      </c>
      <c r="G27" s="3" t="s">
        <v>1086</v>
      </c>
    </row>
    <row r="28" spans="1:7" ht="25.5" customHeight="1">
      <c r="A28" s="4" t="s">
        <v>2</v>
      </c>
      <c r="B28" s="5" t="s">
        <v>536</v>
      </c>
      <c r="C28" s="2">
        <v>150</v>
      </c>
      <c r="D28" s="2">
        <v>150</v>
      </c>
      <c r="E28" s="16">
        <v>150</v>
      </c>
      <c r="F28" s="6">
        <v>1</v>
      </c>
      <c r="G28" s="3" t="s">
        <v>1087</v>
      </c>
    </row>
    <row r="29" spans="1:7" ht="24.75" customHeight="1">
      <c r="A29" s="4" t="s">
        <v>2</v>
      </c>
      <c r="B29" s="5" t="s">
        <v>536</v>
      </c>
      <c r="C29" s="2">
        <v>341</v>
      </c>
      <c r="D29" s="2">
        <v>191</v>
      </c>
      <c r="E29" s="16">
        <v>189.0802</v>
      </c>
      <c r="F29" s="6">
        <v>0.98995</v>
      </c>
      <c r="G29" s="22" t="s">
        <v>1544</v>
      </c>
    </row>
    <row r="30" spans="1:7" ht="15" customHeight="1">
      <c r="A30" s="178" t="s">
        <v>386</v>
      </c>
      <c r="B30" s="178"/>
      <c r="C30" s="8">
        <v>904</v>
      </c>
      <c r="D30" s="8">
        <v>754</v>
      </c>
      <c r="E30" s="8">
        <v>743.8362</v>
      </c>
      <c r="F30" s="9">
        <v>0.98652</v>
      </c>
      <c r="G30" s="10" t="s">
        <v>2</v>
      </c>
    </row>
    <row r="31" spans="1:7" ht="15" customHeight="1">
      <c r="A31" s="179" t="s">
        <v>975</v>
      </c>
      <c r="B31" s="179"/>
      <c r="C31" s="179"/>
      <c r="D31" s="179"/>
      <c r="E31" s="179"/>
      <c r="F31" s="179"/>
      <c r="G31" s="179"/>
    </row>
    <row r="32" spans="1:7" ht="15" customHeight="1">
      <c r="A32" s="180" t="s">
        <v>46</v>
      </c>
      <c r="B32" s="180"/>
      <c r="C32" s="180"/>
      <c r="D32" s="180"/>
      <c r="E32" s="180"/>
      <c r="F32" s="180"/>
      <c r="G32" s="180"/>
    </row>
    <row r="33" spans="1:7" ht="22.5" customHeight="1">
      <c r="A33" s="4" t="s">
        <v>2</v>
      </c>
      <c r="B33" s="5" t="s">
        <v>536</v>
      </c>
      <c r="C33" s="2">
        <v>4</v>
      </c>
      <c r="D33" s="2">
        <v>4</v>
      </c>
      <c r="E33" s="16">
        <v>2.22</v>
      </c>
      <c r="F33" s="6">
        <v>0.555</v>
      </c>
      <c r="G33" s="3" t="s">
        <v>1088</v>
      </c>
    </row>
    <row r="34" spans="1:7" ht="15" customHeight="1">
      <c r="A34" s="180" t="s">
        <v>53</v>
      </c>
      <c r="B34" s="180"/>
      <c r="C34" s="180"/>
      <c r="D34" s="180"/>
      <c r="E34" s="180"/>
      <c r="F34" s="180"/>
      <c r="G34" s="180"/>
    </row>
    <row r="35" spans="1:7" ht="25.5" customHeight="1">
      <c r="A35" s="4" t="s">
        <v>2</v>
      </c>
      <c r="B35" s="5" t="s">
        <v>536</v>
      </c>
      <c r="C35" s="2">
        <v>4</v>
      </c>
      <c r="D35" s="2">
        <v>4</v>
      </c>
      <c r="E35" s="16">
        <v>4</v>
      </c>
      <c r="F35" s="6">
        <v>1</v>
      </c>
      <c r="G35" s="3" t="s">
        <v>1089</v>
      </c>
    </row>
    <row r="36" spans="1:7" ht="15" customHeight="1">
      <c r="A36" s="178" t="s">
        <v>1041</v>
      </c>
      <c r="B36" s="178"/>
      <c r="C36" s="8">
        <v>8</v>
      </c>
      <c r="D36" s="8">
        <v>8</v>
      </c>
      <c r="E36" s="8">
        <v>6.22</v>
      </c>
      <c r="F36" s="9">
        <v>0.7775</v>
      </c>
      <c r="G36" s="10" t="s">
        <v>2</v>
      </c>
    </row>
    <row r="37" spans="1:7" ht="15" customHeight="1">
      <c r="A37" s="179" t="s">
        <v>1042</v>
      </c>
      <c r="B37" s="179"/>
      <c r="C37" s="179"/>
      <c r="D37" s="179"/>
      <c r="E37" s="179"/>
      <c r="F37" s="179"/>
      <c r="G37" s="179"/>
    </row>
    <row r="38" spans="1:7" ht="15" customHeight="1">
      <c r="A38" s="180" t="s">
        <v>161</v>
      </c>
      <c r="B38" s="180"/>
      <c r="C38" s="180"/>
      <c r="D38" s="180"/>
      <c r="E38" s="180"/>
      <c r="F38" s="180"/>
      <c r="G38" s="180"/>
    </row>
    <row r="39" spans="1:7" ht="25.5" customHeight="1">
      <c r="A39" s="4" t="s">
        <v>2</v>
      </c>
      <c r="B39" s="5" t="s">
        <v>536</v>
      </c>
      <c r="C39" s="2">
        <v>0</v>
      </c>
      <c r="D39" s="2">
        <v>99.809</v>
      </c>
      <c r="E39" s="16">
        <v>99.809</v>
      </c>
      <c r="F39" s="6">
        <v>1</v>
      </c>
      <c r="G39" s="22" t="s">
        <v>1546</v>
      </c>
    </row>
    <row r="40" spans="1:7" ht="15" customHeight="1">
      <c r="A40" s="178" t="s">
        <v>395</v>
      </c>
      <c r="B40" s="178"/>
      <c r="C40" s="8">
        <v>0</v>
      </c>
      <c r="D40" s="8">
        <v>99.809</v>
      </c>
      <c r="E40" s="8">
        <v>99.809</v>
      </c>
      <c r="F40" s="9">
        <v>1</v>
      </c>
      <c r="G40" s="10" t="s">
        <v>2</v>
      </c>
    </row>
    <row r="41" spans="1:7" ht="15" customHeight="1">
      <c r="A41" s="179" t="s">
        <v>1090</v>
      </c>
      <c r="B41" s="179"/>
      <c r="C41" s="179"/>
      <c r="D41" s="179"/>
      <c r="E41" s="179"/>
      <c r="F41" s="179"/>
      <c r="G41" s="179"/>
    </row>
    <row r="42" spans="1:7" ht="15" customHeight="1">
      <c r="A42" s="180" t="s">
        <v>125</v>
      </c>
      <c r="B42" s="180"/>
      <c r="C42" s="180"/>
      <c r="D42" s="180"/>
      <c r="E42" s="180"/>
      <c r="F42" s="180"/>
      <c r="G42" s="180"/>
    </row>
    <row r="43" spans="1:7" ht="24.75" customHeight="1">
      <c r="A43" s="4" t="s">
        <v>2</v>
      </c>
      <c r="B43" s="5" t="s">
        <v>536</v>
      </c>
      <c r="C43" s="2">
        <v>50</v>
      </c>
      <c r="D43" s="2">
        <v>70</v>
      </c>
      <c r="E43" s="16">
        <v>70</v>
      </c>
      <c r="F43" s="6">
        <v>1</v>
      </c>
      <c r="G43" s="3" t="s">
        <v>1091</v>
      </c>
    </row>
    <row r="44" spans="1:7" ht="15" customHeight="1">
      <c r="A44" s="178" t="s">
        <v>401</v>
      </c>
      <c r="B44" s="178"/>
      <c r="C44" s="8">
        <v>50</v>
      </c>
      <c r="D44" s="8">
        <v>70</v>
      </c>
      <c r="E44" s="8">
        <v>70</v>
      </c>
      <c r="F44" s="9">
        <v>1</v>
      </c>
      <c r="G44" s="10" t="s">
        <v>2</v>
      </c>
    </row>
    <row r="45" spans="1:7" ht="30" customHeight="1">
      <c r="A45" s="178" t="s">
        <v>1092</v>
      </c>
      <c r="B45" s="178"/>
      <c r="C45" s="11">
        <v>2124</v>
      </c>
      <c r="D45" s="11">
        <v>2093.809</v>
      </c>
      <c r="E45" s="11">
        <v>2043.8212</v>
      </c>
      <c r="F45" s="12">
        <v>0.97613</v>
      </c>
      <c r="G45" s="10" t="s">
        <v>2</v>
      </c>
    </row>
  </sheetData>
  <sheetProtection/>
  <mergeCells count="27">
    <mergeCell ref="A45:B45"/>
    <mergeCell ref="A38:G38"/>
    <mergeCell ref="A40:B40"/>
    <mergeCell ref="A34:G34"/>
    <mergeCell ref="A36:B36"/>
    <mergeCell ref="A41:G41"/>
    <mergeCell ref="A42:G42"/>
    <mergeCell ref="A44:B44"/>
    <mergeCell ref="A37:G37"/>
    <mergeCell ref="A22:G22"/>
    <mergeCell ref="A24:G24"/>
    <mergeCell ref="A26:G26"/>
    <mergeCell ref="A30:B30"/>
    <mergeCell ref="A31:G31"/>
    <mergeCell ref="A32:G32"/>
    <mergeCell ref="A13:G13"/>
    <mergeCell ref="A16:B16"/>
    <mergeCell ref="A17:G17"/>
    <mergeCell ref="A18:G18"/>
    <mergeCell ref="A20:B20"/>
    <mergeCell ref="A21:G21"/>
    <mergeCell ref="A2:G2"/>
    <mergeCell ref="A3:G3"/>
    <mergeCell ref="A5:B5"/>
    <mergeCell ref="A6:G6"/>
    <mergeCell ref="A7:G7"/>
    <mergeCell ref="A9:G9"/>
  </mergeCells>
  <printOptions/>
  <pageMargins left="0.4330708661417323" right="0.4330708661417323" top="0.8661417322834646" bottom="0.4724409448818898" header="0.5118110236220472" footer="0.31496062992125984"/>
  <pageSetup firstPageNumber="45" useFirstPageNumber="1" horizontalDpi="300" verticalDpi="300" orientation="landscape" pageOrder="overThenDown" paperSize="9" scale="97" r:id="rId1"/>
  <headerFooter alignWithMargins="0">
    <oddHeader>&amp;L&amp;"Arial,Tučné"v tis. Kč&amp;C&amp;"Arial,Tučné"Členské příspěvky - rok 2015 - individuální příslib</oddHeader>
    <oddFooter>&amp;C&amp;P</oddFooter>
  </headerFooter>
  <rowBreaks count="1" manualBreakCount="1">
    <brk id="25" max="255" man="1"/>
  </rowBreaks>
</worksheet>
</file>

<file path=xl/worksheets/sheet9.xml><?xml version="1.0" encoding="utf-8"?>
<worksheet xmlns="http://schemas.openxmlformats.org/spreadsheetml/2006/main" xmlns:r="http://schemas.openxmlformats.org/officeDocument/2006/relationships">
  <sheetPr>
    <tabColor rgb="FFFFC000"/>
  </sheetPr>
  <dimension ref="A1:G97"/>
  <sheetViews>
    <sheetView zoomScaleSheetLayoutView="100" zoomScalePageLayoutView="0" workbookViewId="0" topLeftCell="A64">
      <selection activeCell="B84" sqref="B84"/>
    </sheetView>
  </sheetViews>
  <sheetFormatPr defaultColWidth="9.140625" defaultRowHeight="12.75"/>
  <cols>
    <col min="1" max="1" width="8.421875" style="0" customWidth="1"/>
    <col min="2" max="2" width="32.00390625" style="0" customWidth="1"/>
    <col min="3" max="5" width="12.00390625" style="0" customWidth="1"/>
    <col min="6" max="6" width="9.421875" style="0" customWidth="1"/>
    <col min="7" max="7" width="54.8515625" style="0" customWidth="1"/>
  </cols>
  <sheetData>
    <row r="1" spans="1:7" ht="30" customHeight="1" thickBot="1">
      <c r="A1" s="13" t="s">
        <v>10</v>
      </c>
      <c r="B1" s="14" t="s">
        <v>11</v>
      </c>
      <c r="C1" s="21" t="s">
        <v>1529</v>
      </c>
      <c r="D1" s="21" t="s">
        <v>1530</v>
      </c>
      <c r="E1" s="14" t="s">
        <v>0</v>
      </c>
      <c r="F1" s="14" t="s">
        <v>12</v>
      </c>
      <c r="G1" s="15" t="s">
        <v>1</v>
      </c>
    </row>
    <row r="2" spans="1:7" ht="15" customHeight="1">
      <c r="A2" s="179" t="s">
        <v>1197</v>
      </c>
      <c r="B2" s="179"/>
      <c r="C2" s="179"/>
      <c r="D2" s="179"/>
      <c r="E2" s="179"/>
      <c r="F2" s="179"/>
      <c r="G2" s="179"/>
    </row>
    <row r="3" spans="1:7" ht="15" customHeight="1">
      <c r="A3" s="180" t="s">
        <v>358</v>
      </c>
      <c r="B3" s="180"/>
      <c r="C3" s="180"/>
      <c r="D3" s="180"/>
      <c r="E3" s="180"/>
      <c r="F3" s="180"/>
      <c r="G3" s="180"/>
    </row>
    <row r="4" spans="1:7" ht="16.5" customHeight="1">
      <c r="A4" s="4" t="s">
        <v>2</v>
      </c>
      <c r="B4" s="5" t="s">
        <v>340</v>
      </c>
      <c r="C4" s="2">
        <v>23040</v>
      </c>
      <c r="D4" s="2">
        <v>19611.3</v>
      </c>
      <c r="E4" s="16">
        <v>19121.47896</v>
      </c>
      <c r="F4" s="6">
        <v>0.97502</v>
      </c>
      <c r="G4" s="3" t="s">
        <v>1745</v>
      </c>
    </row>
    <row r="5" spans="1:7" ht="15" customHeight="1">
      <c r="A5" s="4" t="s">
        <v>2</v>
      </c>
      <c r="B5" s="5" t="s">
        <v>340</v>
      </c>
      <c r="C5" s="2">
        <v>30162</v>
      </c>
      <c r="D5" s="2">
        <v>33036.28</v>
      </c>
      <c r="E5" s="16">
        <v>32947.14791</v>
      </c>
      <c r="F5" s="6">
        <v>0.9973</v>
      </c>
      <c r="G5" s="3" t="s">
        <v>1198</v>
      </c>
    </row>
    <row r="6" spans="1:7" ht="15" customHeight="1">
      <c r="A6" s="4" t="s">
        <v>2</v>
      </c>
      <c r="B6" s="5" t="s">
        <v>340</v>
      </c>
      <c r="C6" s="2">
        <v>230</v>
      </c>
      <c r="D6" s="2">
        <v>230</v>
      </c>
      <c r="E6" s="16">
        <v>230.0004</v>
      </c>
      <c r="F6" s="6">
        <v>1</v>
      </c>
      <c r="G6" s="3" t="s">
        <v>1199</v>
      </c>
    </row>
    <row r="7" spans="1:7" ht="15" customHeight="1">
      <c r="A7" s="4" t="s">
        <v>2</v>
      </c>
      <c r="B7" s="5" t="s">
        <v>340</v>
      </c>
      <c r="C7" s="2">
        <v>283</v>
      </c>
      <c r="D7" s="2">
        <v>283</v>
      </c>
      <c r="E7" s="16">
        <v>282.9847</v>
      </c>
      <c r="F7" s="6">
        <v>0.99995</v>
      </c>
      <c r="G7" s="3" t="s">
        <v>1200</v>
      </c>
    </row>
    <row r="8" spans="1:7" ht="15" customHeight="1">
      <c r="A8" s="4" t="s">
        <v>2</v>
      </c>
      <c r="B8" s="5" t="s">
        <v>340</v>
      </c>
      <c r="C8" s="2">
        <v>4998</v>
      </c>
      <c r="D8" s="2">
        <v>4998</v>
      </c>
      <c r="E8" s="16">
        <v>4998</v>
      </c>
      <c r="F8" s="6">
        <v>1</v>
      </c>
      <c r="G8" s="3" t="s">
        <v>1201</v>
      </c>
    </row>
    <row r="9" spans="1:7" ht="15" customHeight="1">
      <c r="A9" s="4" t="s">
        <v>2</v>
      </c>
      <c r="B9" s="5" t="s">
        <v>340</v>
      </c>
      <c r="C9" s="2">
        <v>454</v>
      </c>
      <c r="D9" s="2">
        <v>454</v>
      </c>
      <c r="E9" s="16">
        <v>454</v>
      </c>
      <c r="F9" s="6">
        <v>1</v>
      </c>
      <c r="G9" s="3" t="s">
        <v>1202</v>
      </c>
    </row>
    <row r="10" spans="1:7" ht="15" customHeight="1">
      <c r="A10" s="4" t="s">
        <v>2</v>
      </c>
      <c r="B10" s="5" t="s">
        <v>340</v>
      </c>
      <c r="C10" s="2">
        <v>1234</v>
      </c>
      <c r="D10" s="2">
        <v>1234</v>
      </c>
      <c r="E10" s="16">
        <v>1234</v>
      </c>
      <c r="F10" s="6">
        <v>1</v>
      </c>
      <c r="G10" s="3" t="s">
        <v>1203</v>
      </c>
    </row>
    <row r="11" spans="1:7" ht="15" customHeight="1">
      <c r="A11" s="4" t="s">
        <v>2</v>
      </c>
      <c r="B11" s="5" t="s">
        <v>340</v>
      </c>
      <c r="C11" s="2">
        <v>72</v>
      </c>
      <c r="D11" s="2">
        <v>72</v>
      </c>
      <c r="E11" s="16">
        <v>72</v>
      </c>
      <c r="F11" s="6">
        <v>1</v>
      </c>
      <c r="G11" s="3" t="s">
        <v>1204</v>
      </c>
    </row>
    <row r="12" spans="1:7" ht="12.75" customHeight="1">
      <c r="A12" s="4" t="s">
        <v>2</v>
      </c>
      <c r="B12" s="5" t="s">
        <v>340</v>
      </c>
      <c r="C12" s="2">
        <v>0</v>
      </c>
      <c r="D12" s="2">
        <v>0</v>
      </c>
      <c r="E12" s="16">
        <v>68.72142</v>
      </c>
      <c r="F12" s="6">
        <v>0</v>
      </c>
      <c r="G12" s="26" t="s">
        <v>1548</v>
      </c>
    </row>
    <row r="13" spans="1:7" ht="15" customHeight="1">
      <c r="A13" s="4" t="s">
        <v>2</v>
      </c>
      <c r="B13" s="5" t="s">
        <v>340</v>
      </c>
      <c r="C13" s="2">
        <v>0</v>
      </c>
      <c r="D13" s="2">
        <v>0</v>
      </c>
      <c r="E13" s="16">
        <v>118.60481</v>
      </c>
      <c r="F13" s="6">
        <v>0</v>
      </c>
      <c r="G13" s="3" t="s">
        <v>1205</v>
      </c>
    </row>
    <row r="14" spans="1:7" ht="25.5" customHeight="1">
      <c r="A14" s="4" t="s">
        <v>2</v>
      </c>
      <c r="B14" s="5" t="s">
        <v>340</v>
      </c>
      <c r="C14" s="2">
        <v>0</v>
      </c>
      <c r="D14" s="2">
        <v>0</v>
      </c>
      <c r="E14" s="16">
        <v>343.9039</v>
      </c>
      <c r="F14" s="6">
        <v>0</v>
      </c>
      <c r="G14" s="3" t="s">
        <v>1206</v>
      </c>
    </row>
    <row r="15" spans="1:7" ht="21.75" customHeight="1">
      <c r="A15" s="4" t="s">
        <v>2</v>
      </c>
      <c r="B15" s="5" t="s">
        <v>340</v>
      </c>
      <c r="C15" s="2">
        <v>0</v>
      </c>
      <c r="D15" s="2">
        <v>0</v>
      </c>
      <c r="E15" s="16">
        <v>218.88174</v>
      </c>
      <c r="F15" s="6">
        <v>0</v>
      </c>
      <c r="G15" s="3" t="s">
        <v>1207</v>
      </c>
    </row>
    <row r="16" spans="1:7" ht="15" customHeight="1">
      <c r="A16" s="192" t="s">
        <v>359</v>
      </c>
      <c r="B16" s="192"/>
      <c r="C16" s="2">
        <v>60473</v>
      </c>
      <c r="D16" s="2">
        <v>59918.58</v>
      </c>
      <c r="E16" s="16">
        <v>60089.72384</v>
      </c>
      <c r="F16" s="6">
        <v>1.0029</v>
      </c>
      <c r="G16" s="7" t="s">
        <v>2</v>
      </c>
    </row>
    <row r="17" spans="1:7" ht="15" customHeight="1">
      <c r="A17" s="180" t="s">
        <v>1104</v>
      </c>
      <c r="B17" s="180"/>
      <c r="C17" s="180"/>
      <c r="D17" s="180"/>
      <c r="E17" s="180"/>
      <c r="F17" s="180"/>
      <c r="G17" s="180"/>
    </row>
    <row r="18" spans="1:7" ht="15" customHeight="1">
      <c r="A18" s="4" t="s">
        <v>2</v>
      </c>
      <c r="B18" s="5" t="s">
        <v>340</v>
      </c>
      <c r="C18" s="2">
        <v>43200</v>
      </c>
      <c r="D18" s="2">
        <v>43200</v>
      </c>
      <c r="E18" s="16">
        <v>42901.66575</v>
      </c>
      <c r="F18" s="6">
        <v>0.99309</v>
      </c>
      <c r="G18" s="3" t="s">
        <v>1208</v>
      </c>
    </row>
    <row r="19" spans="1:7" ht="15" customHeight="1">
      <c r="A19" s="4" t="s">
        <v>2</v>
      </c>
      <c r="B19" s="5" t="s">
        <v>340</v>
      </c>
      <c r="C19" s="2">
        <v>460</v>
      </c>
      <c r="D19" s="2">
        <v>460</v>
      </c>
      <c r="E19" s="16">
        <v>460</v>
      </c>
      <c r="F19" s="6">
        <v>1</v>
      </c>
      <c r="G19" s="3" t="s">
        <v>1209</v>
      </c>
    </row>
    <row r="20" spans="1:7" ht="15" customHeight="1">
      <c r="A20" s="192" t="s">
        <v>1106</v>
      </c>
      <c r="B20" s="192"/>
      <c r="C20" s="2">
        <v>43660</v>
      </c>
      <c r="D20" s="2">
        <v>43660</v>
      </c>
      <c r="E20" s="16">
        <v>43361.66575</v>
      </c>
      <c r="F20" s="6">
        <v>0.99317</v>
      </c>
      <c r="G20" s="7" t="s">
        <v>2</v>
      </c>
    </row>
    <row r="21" spans="1:7" ht="15" customHeight="1">
      <c r="A21" s="180" t="s">
        <v>154</v>
      </c>
      <c r="B21" s="180"/>
      <c r="C21" s="180"/>
      <c r="D21" s="180"/>
      <c r="E21" s="180"/>
      <c r="F21" s="180"/>
      <c r="G21" s="180"/>
    </row>
    <row r="22" spans="1:7" ht="18" customHeight="1">
      <c r="A22" s="4" t="s">
        <v>2</v>
      </c>
      <c r="B22" s="5" t="s">
        <v>1210</v>
      </c>
      <c r="C22" s="2">
        <v>215000</v>
      </c>
      <c r="D22" s="2">
        <v>215000</v>
      </c>
      <c r="E22" s="16">
        <v>214999.992</v>
      </c>
      <c r="F22" s="6">
        <v>1</v>
      </c>
      <c r="G22" s="26" t="s">
        <v>1549</v>
      </c>
    </row>
    <row r="23" spans="1:7" ht="16.5" customHeight="1">
      <c r="A23" s="4" t="s">
        <v>2</v>
      </c>
      <c r="B23" s="5" t="s">
        <v>1210</v>
      </c>
      <c r="C23" s="2">
        <v>1600</v>
      </c>
      <c r="D23" s="2">
        <v>1583.462</v>
      </c>
      <c r="E23" s="16">
        <v>1583.462</v>
      </c>
      <c r="F23" s="6">
        <v>1</v>
      </c>
      <c r="G23" s="22" t="s">
        <v>1550</v>
      </c>
    </row>
    <row r="24" spans="1:7" ht="23.25" customHeight="1">
      <c r="A24" s="4" t="s">
        <v>2</v>
      </c>
      <c r="B24" s="5" t="s">
        <v>1210</v>
      </c>
      <c r="C24" s="2">
        <v>450</v>
      </c>
      <c r="D24" s="2">
        <v>448.964</v>
      </c>
      <c r="E24" s="16">
        <v>448.964</v>
      </c>
      <c r="F24" s="6">
        <v>1</v>
      </c>
      <c r="G24" s="3" t="s">
        <v>1211</v>
      </c>
    </row>
    <row r="25" spans="1:7" ht="15" customHeight="1">
      <c r="A25" s="4" t="s">
        <v>2</v>
      </c>
      <c r="B25" s="5" t="s">
        <v>1210</v>
      </c>
      <c r="C25" s="2">
        <v>400</v>
      </c>
      <c r="D25" s="2">
        <v>50</v>
      </c>
      <c r="E25" s="16">
        <v>50</v>
      </c>
      <c r="F25" s="6">
        <v>1</v>
      </c>
      <c r="G25" s="3" t="s">
        <v>1212</v>
      </c>
    </row>
    <row r="26" spans="1:7" ht="22.5" customHeight="1">
      <c r="A26" s="4" t="s">
        <v>2</v>
      </c>
      <c r="B26" s="5" t="s">
        <v>1210</v>
      </c>
      <c r="C26" s="2">
        <v>100</v>
      </c>
      <c r="D26" s="2">
        <v>51.6</v>
      </c>
      <c r="E26" s="16">
        <v>50.1</v>
      </c>
      <c r="F26" s="6">
        <v>0.97093</v>
      </c>
      <c r="G26" s="3" t="s">
        <v>1213</v>
      </c>
    </row>
    <row r="27" spans="1:7" ht="15" customHeight="1">
      <c r="A27" s="4" t="s">
        <v>2</v>
      </c>
      <c r="B27" s="5" t="s">
        <v>1210</v>
      </c>
      <c r="C27" s="2">
        <v>2500</v>
      </c>
      <c r="D27" s="2">
        <v>5221.725</v>
      </c>
      <c r="E27" s="16">
        <v>5221.725</v>
      </c>
      <c r="F27" s="6">
        <v>1</v>
      </c>
      <c r="G27" s="3" t="s">
        <v>1214</v>
      </c>
    </row>
    <row r="28" spans="1:7" ht="15" customHeight="1">
      <c r="A28" s="192" t="s">
        <v>157</v>
      </c>
      <c r="B28" s="192"/>
      <c r="C28" s="2">
        <v>220050</v>
      </c>
      <c r="D28" s="2">
        <v>222355.751</v>
      </c>
      <c r="E28" s="16">
        <v>222354.243</v>
      </c>
      <c r="F28" s="6">
        <v>0.99999</v>
      </c>
      <c r="G28" s="7" t="s">
        <v>2</v>
      </c>
    </row>
    <row r="29" spans="1:7" ht="15" customHeight="1">
      <c r="A29" s="178" t="s">
        <v>1215</v>
      </c>
      <c r="B29" s="178"/>
      <c r="C29" s="8">
        <v>324183</v>
      </c>
      <c r="D29" s="8">
        <v>325934.331</v>
      </c>
      <c r="E29" s="8">
        <v>325805.63259</v>
      </c>
      <c r="F29" s="9">
        <v>0.99961</v>
      </c>
      <c r="G29" s="10" t="s">
        <v>2</v>
      </c>
    </row>
    <row r="30" spans="1:7" ht="15" customHeight="1">
      <c r="A30" s="179" t="s">
        <v>1216</v>
      </c>
      <c r="B30" s="179"/>
      <c r="C30" s="179"/>
      <c r="D30" s="179"/>
      <c r="E30" s="179"/>
      <c r="F30" s="179"/>
      <c r="G30" s="179"/>
    </row>
    <row r="31" spans="1:7" ht="15" customHeight="1">
      <c r="A31" s="180" t="s">
        <v>68</v>
      </c>
      <c r="B31" s="180"/>
      <c r="C31" s="180"/>
      <c r="D31" s="180"/>
      <c r="E31" s="180"/>
      <c r="F31" s="180"/>
      <c r="G31" s="180"/>
    </row>
    <row r="32" spans="1:7" ht="18" customHeight="1">
      <c r="A32" s="4" t="s">
        <v>2</v>
      </c>
      <c r="B32" s="5" t="s">
        <v>340</v>
      </c>
      <c r="C32" s="2">
        <v>47</v>
      </c>
      <c r="D32" s="2">
        <v>47</v>
      </c>
      <c r="E32" s="16">
        <v>40.4705</v>
      </c>
      <c r="F32" s="6">
        <v>0.86107</v>
      </c>
      <c r="G32" s="3" t="s">
        <v>1217</v>
      </c>
    </row>
    <row r="33" spans="1:7" ht="21.75" customHeight="1">
      <c r="A33" s="178" t="s">
        <v>1218</v>
      </c>
      <c r="B33" s="178"/>
      <c r="C33" s="8">
        <v>47</v>
      </c>
      <c r="D33" s="8">
        <v>47</v>
      </c>
      <c r="E33" s="8">
        <v>40.4705</v>
      </c>
      <c r="F33" s="9">
        <v>0.86107</v>
      </c>
      <c r="G33" s="10" t="s">
        <v>2</v>
      </c>
    </row>
    <row r="34" spans="1:7" ht="15" customHeight="1">
      <c r="A34" s="179" t="s">
        <v>1219</v>
      </c>
      <c r="B34" s="179"/>
      <c r="C34" s="179"/>
      <c r="D34" s="179"/>
      <c r="E34" s="179"/>
      <c r="F34" s="179"/>
      <c r="G34" s="179"/>
    </row>
    <row r="35" spans="1:7" ht="15" customHeight="1">
      <c r="A35" s="180" t="s">
        <v>1220</v>
      </c>
      <c r="B35" s="180"/>
      <c r="C35" s="180"/>
      <c r="D35" s="180"/>
      <c r="E35" s="180"/>
      <c r="F35" s="180"/>
      <c r="G35" s="180"/>
    </row>
    <row r="36" spans="1:7" ht="22.5" customHeight="1">
      <c r="A36" s="4" t="s">
        <v>2</v>
      </c>
      <c r="B36" s="5" t="s">
        <v>340</v>
      </c>
      <c r="C36" s="2">
        <v>200</v>
      </c>
      <c r="D36" s="2">
        <v>200</v>
      </c>
      <c r="E36" s="16">
        <v>90</v>
      </c>
      <c r="F36" s="6">
        <v>0.45</v>
      </c>
      <c r="G36" s="3" t="s">
        <v>1221</v>
      </c>
    </row>
    <row r="37" spans="1:7" ht="15" customHeight="1">
      <c r="A37" s="4" t="s">
        <v>2</v>
      </c>
      <c r="B37" s="5" t="s">
        <v>340</v>
      </c>
      <c r="C37" s="2">
        <v>25</v>
      </c>
      <c r="D37" s="2">
        <v>25</v>
      </c>
      <c r="E37" s="16">
        <v>25</v>
      </c>
      <c r="F37" s="6">
        <v>1</v>
      </c>
      <c r="G37" s="3" t="s">
        <v>1222</v>
      </c>
    </row>
    <row r="38" spans="1:7" ht="15" customHeight="1">
      <c r="A38" s="180" t="s">
        <v>68</v>
      </c>
      <c r="B38" s="180"/>
      <c r="C38" s="180"/>
      <c r="D38" s="180"/>
      <c r="E38" s="180"/>
      <c r="F38" s="180"/>
      <c r="G38" s="180"/>
    </row>
    <row r="39" spans="1:7" ht="15" customHeight="1">
      <c r="A39" s="4" t="s">
        <v>2</v>
      </c>
      <c r="B39" s="5" t="s">
        <v>340</v>
      </c>
      <c r="C39" s="2">
        <v>300</v>
      </c>
      <c r="D39" s="2">
        <v>300</v>
      </c>
      <c r="E39" s="16">
        <v>295.8695</v>
      </c>
      <c r="F39" s="6">
        <v>0.98623</v>
      </c>
      <c r="G39" s="3" t="s">
        <v>1223</v>
      </c>
    </row>
    <row r="40" spans="1:7" ht="24.75" customHeight="1">
      <c r="A40" s="178" t="s">
        <v>1224</v>
      </c>
      <c r="B40" s="178"/>
      <c r="C40" s="8">
        <v>525</v>
      </c>
      <c r="D40" s="8">
        <v>525</v>
      </c>
      <c r="E40" s="8">
        <v>410.8695</v>
      </c>
      <c r="F40" s="9">
        <v>0.78261</v>
      </c>
      <c r="G40" s="10" t="s">
        <v>2</v>
      </c>
    </row>
    <row r="41" spans="1:7" ht="15" customHeight="1">
      <c r="A41" s="179" t="s">
        <v>1225</v>
      </c>
      <c r="B41" s="179"/>
      <c r="C41" s="179"/>
      <c r="D41" s="179"/>
      <c r="E41" s="179"/>
      <c r="F41" s="179"/>
      <c r="G41" s="179"/>
    </row>
    <row r="42" spans="1:7" ht="15" customHeight="1">
      <c r="A42" s="180" t="s">
        <v>365</v>
      </c>
      <c r="B42" s="180"/>
      <c r="C42" s="180"/>
      <c r="D42" s="180"/>
      <c r="E42" s="180"/>
      <c r="F42" s="180"/>
      <c r="G42" s="180"/>
    </row>
    <row r="43" spans="1:7" ht="15" customHeight="1">
      <c r="A43" s="4" t="s">
        <v>2</v>
      </c>
      <c r="B43" s="5" t="s">
        <v>340</v>
      </c>
      <c r="C43" s="2">
        <v>265</v>
      </c>
      <c r="D43" s="2">
        <v>265</v>
      </c>
      <c r="E43" s="16">
        <v>264.9999</v>
      </c>
      <c r="F43" s="6">
        <v>1</v>
      </c>
      <c r="G43" s="3" t="s">
        <v>1226</v>
      </c>
    </row>
    <row r="44" spans="1:7" ht="21.75" customHeight="1">
      <c r="A44" s="4" t="s">
        <v>2</v>
      </c>
      <c r="B44" s="5" t="s">
        <v>340</v>
      </c>
      <c r="C44" s="2">
        <v>27</v>
      </c>
      <c r="D44" s="2">
        <v>27</v>
      </c>
      <c r="E44" s="16">
        <v>27</v>
      </c>
      <c r="F44" s="6">
        <v>1</v>
      </c>
      <c r="G44" s="3" t="s">
        <v>1227</v>
      </c>
    </row>
    <row r="45" spans="1:7" ht="15" customHeight="1">
      <c r="A45" s="4" t="s">
        <v>2</v>
      </c>
      <c r="B45" s="5" t="s">
        <v>340</v>
      </c>
      <c r="C45" s="2">
        <v>153</v>
      </c>
      <c r="D45" s="2">
        <v>153</v>
      </c>
      <c r="E45" s="16">
        <v>152.9989</v>
      </c>
      <c r="F45" s="6">
        <v>0.99999</v>
      </c>
      <c r="G45" s="3" t="s">
        <v>1228</v>
      </c>
    </row>
    <row r="46" spans="1:7" ht="15" customHeight="1">
      <c r="A46" s="180" t="s">
        <v>59</v>
      </c>
      <c r="B46" s="180"/>
      <c r="C46" s="180"/>
      <c r="D46" s="180"/>
      <c r="E46" s="180"/>
      <c r="F46" s="180"/>
      <c r="G46" s="180"/>
    </row>
    <row r="47" spans="1:7" ht="24" customHeight="1">
      <c r="A47" s="4" t="s">
        <v>2</v>
      </c>
      <c r="B47" s="5" t="s">
        <v>340</v>
      </c>
      <c r="C47" s="2">
        <v>716</v>
      </c>
      <c r="D47" s="2">
        <v>716</v>
      </c>
      <c r="E47" s="16">
        <v>715.9999</v>
      </c>
      <c r="F47" s="6">
        <v>1</v>
      </c>
      <c r="G47" s="3" t="s">
        <v>1746</v>
      </c>
    </row>
    <row r="48" spans="1:7" ht="15" customHeight="1">
      <c r="A48" s="178" t="s">
        <v>1229</v>
      </c>
      <c r="B48" s="178"/>
      <c r="C48" s="8">
        <v>1161</v>
      </c>
      <c r="D48" s="8">
        <v>1161</v>
      </c>
      <c r="E48" s="8">
        <v>1160.9987</v>
      </c>
      <c r="F48" s="9">
        <v>1</v>
      </c>
      <c r="G48" s="10" t="s">
        <v>2</v>
      </c>
    </row>
    <row r="49" spans="1:7" ht="15" customHeight="1">
      <c r="A49" s="179" t="s">
        <v>1230</v>
      </c>
      <c r="B49" s="179"/>
      <c r="C49" s="179"/>
      <c r="D49" s="179"/>
      <c r="E49" s="179"/>
      <c r="F49" s="179"/>
      <c r="G49" s="179"/>
    </row>
    <row r="50" spans="1:7" ht="15" customHeight="1">
      <c r="A50" s="180" t="s">
        <v>62</v>
      </c>
      <c r="B50" s="180"/>
      <c r="C50" s="180"/>
      <c r="D50" s="180"/>
      <c r="E50" s="180"/>
      <c r="F50" s="180"/>
      <c r="G50" s="180"/>
    </row>
    <row r="51" spans="1:7" ht="15" customHeight="1">
      <c r="A51" s="4" t="s">
        <v>2</v>
      </c>
      <c r="B51" s="5" t="s">
        <v>340</v>
      </c>
      <c r="C51" s="2">
        <v>26036</v>
      </c>
      <c r="D51" s="2">
        <v>26786</v>
      </c>
      <c r="E51" s="16">
        <v>26785.878</v>
      </c>
      <c r="F51" s="6">
        <v>1</v>
      </c>
      <c r="G51" s="3" t="s">
        <v>1231</v>
      </c>
    </row>
    <row r="52" spans="1:7" ht="15" customHeight="1">
      <c r="A52" s="180" t="s">
        <v>1232</v>
      </c>
      <c r="B52" s="180"/>
      <c r="C52" s="180"/>
      <c r="D52" s="180"/>
      <c r="E52" s="180"/>
      <c r="F52" s="180"/>
      <c r="G52" s="180"/>
    </row>
    <row r="53" spans="1:7" ht="18" customHeight="1">
      <c r="A53" s="4" t="s">
        <v>2</v>
      </c>
      <c r="B53" s="5" t="s">
        <v>340</v>
      </c>
      <c r="C53" s="2">
        <v>67500</v>
      </c>
      <c r="D53" s="2">
        <v>57755</v>
      </c>
      <c r="E53" s="16">
        <v>57469.2872</v>
      </c>
      <c r="F53" s="6">
        <v>0.99505</v>
      </c>
      <c r="G53" s="3" t="s">
        <v>1233</v>
      </c>
    </row>
    <row r="54" spans="1:7" ht="15" customHeight="1">
      <c r="A54" s="4" t="s">
        <v>2</v>
      </c>
      <c r="B54" s="5" t="s">
        <v>340</v>
      </c>
      <c r="C54" s="2">
        <v>30860</v>
      </c>
      <c r="D54" s="2">
        <v>30860</v>
      </c>
      <c r="E54" s="16">
        <v>30859.9988</v>
      </c>
      <c r="F54" s="6">
        <v>1</v>
      </c>
      <c r="G54" s="3" t="s">
        <v>1234</v>
      </c>
    </row>
    <row r="55" spans="1:7" ht="25.5" customHeight="1">
      <c r="A55" s="4" t="s">
        <v>2</v>
      </c>
      <c r="B55" s="5" t="s">
        <v>340</v>
      </c>
      <c r="C55" s="2">
        <v>480</v>
      </c>
      <c r="D55" s="2">
        <v>480</v>
      </c>
      <c r="E55" s="16">
        <v>479.997</v>
      </c>
      <c r="F55" s="6">
        <v>0.99999</v>
      </c>
      <c r="G55" s="3" t="s">
        <v>1235</v>
      </c>
    </row>
    <row r="56" spans="1:7" ht="33.75" customHeight="1">
      <c r="A56" s="4" t="s">
        <v>2</v>
      </c>
      <c r="B56" s="5" t="s">
        <v>340</v>
      </c>
      <c r="C56" s="2">
        <v>145</v>
      </c>
      <c r="D56" s="2">
        <v>145</v>
      </c>
      <c r="E56" s="16">
        <v>144.9897</v>
      </c>
      <c r="F56" s="6">
        <v>1</v>
      </c>
      <c r="G56" s="3" t="s">
        <v>1236</v>
      </c>
    </row>
    <row r="57" spans="1:7" ht="29.25" customHeight="1">
      <c r="A57" s="4" t="s">
        <v>2</v>
      </c>
      <c r="B57" s="5" t="s">
        <v>340</v>
      </c>
      <c r="C57" s="2">
        <v>182</v>
      </c>
      <c r="D57" s="2">
        <v>182</v>
      </c>
      <c r="E57" s="16">
        <v>181.9871</v>
      </c>
      <c r="F57" s="6">
        <v>1</v>
      </c>
      <c r="G57" s="3" t="s">
        <v>1237</v>
      </c>
    </row>
    <row r="58" spans="1:7" ht="27" customHeight="1">
      <c r="A58" s="4" t="s">
        <v>2</v>
      </c>
      <c r="B58" s="5" t="s">
        <v>340</v>
      </c>
      <c r="C58" s="2">
        <v>673</v>
      </c>
      <c r="D58" s="2">
        <v>673</v>
      </c>
      <c r="E58" s="16">
        <v>672.9973</v>
      </c>
      <c r="F58" s="6">
        <v>1</v>
      </c>
      <c r="G58" s="3" t="s">
        <v>1238</v>
      </c>
    </row>
    <row r="59" spans="1:7" ht="15" customHeight="1">
      <c r="A59" s="192" t="s">
        <v>1239</v>
      </c>
      <c r="B59" s="192"/>
      <c r="C59" s="2">
        <v>99840</v>
      </c>
      <c r="D59" s="2">
        <v>90095</v>
      </c>
      <c r="E59" s="16">
        <v>89809.2571</v>
      </c>
      <c r="F59" s="6">
        <v>0.99683</v>
      </c>
      <c r="G59" s="7" t="s">
        <v>2</v>
      </c>
    </row>
    <row r="60" spans="1:7" ht="15" customHeight="1">
      <c r="A60" s="180" t="s">
        <v>365</v>
      </c>
      <c r="B60" s="180"/>
      <c r="C60" s="180"/>
      <c r="D60" s="180"/>
      <c r="E60" s="180"/>
      <c r="F60" s="180"/>
      <c r="G60" s="180"/>
    </row>
    <row r="61" spans="1:7" ht="15" customHeight="1">
      <c r="A61" s="4" t="s">
        <v>2</v>
      </c>
      <c r="B61" s="5" t="s">
        <v>340</v>
      </c>
      <c r="C61" s="2">
        <v>44980</v>
      </c>
      <c r="D61" s="2">
        <v>44980</v>
      </c>
      <c r="E61" s="16">
        <v>44956.392</v>
      </c>
      <c r="F61" s="6">
        <v>0.99948</v>
      </c>
      <c r="G61" s="3" t="s">
        <v>1240</v>
      </c>
    </row>
    <row r="62" spans="1:7" ht="15" customHeight="1">
      <c r="A62" s="4" t="s">
        <v>2</v>
      </c>
      <c r="B62" s="5" t="s">
        <v>340</v>
      </c>
      <c r="C62" s="2">
        <v>454</v>
      </c>
      <c r="D62" s="2">
        <v>454</v>
      </c>
      <c r="E62" s="16">
        <v>454</v>
      </c>
      <c r="F62" s="6">
        <v>1</v>
      </c>
      <c r="G62" s="3" t="s">
        <v>1241</v>
      </c>
    </row>
    <row r="63" spans="1:7" ht="15" customHeight="1">
      <c r="A63" s="192" t="s">
        <v>366</v>
      </c>
      <c r="B63" s="192"/>
      <c r="C63" s="2">
        <v>45434</v>
      </c>
      <c r="D63" s="2">
        <v>45434</v>
      </c>
      <c r="E63" s="16">
        <v>45410.392</v>
      </c>
      <c r="F63" s="6">
        <v>0.99948</v>
      </c>
      <c r="G63" s="7" t="s">
        <v>2</v>
      </c>
    </row>
    <row r="64" spans="1:7" ht="15" customHeight="1">
      <c r="A64" s="180" t="s">
        <v>59</v>
      </c>
      <c r="B64" s="180"/>
      <c r="C64" s="180"/>
      <c r="D64" s="180"/>
      <c r="E64" s="180"/>
      <c r="F64" s="180"/>
      <c r="G64" s="180"/>
    </row>
    <row r="65" spans="1:7" ht="15" customHeight="1">
      <c r="A65" s="4" t="s">
        <v>2</v>
      </c>
      <c r="B65" s="5" t="s">
        <v>340</v>
      </c>
      <c r="C65" s="2">
        <v>800</v>
      </c>
      <c r="D65" s="2">
        <v>999.053</v>
      </c>
      <c r="E65" s="16">
        <v>999.05216</v>
      </c>
      <c r="F65" s="6">
        <v>1</v>
      </c>
      <c r="G65" s="3" t="s">
        <v>1242</v>
      </c>
    </row>
    <row r="66" spans="1:7" ht="15" customHeight="1">
      <c r="A66" s="178" t="s">
        <v>1243</v>
      </c>
      <c r="B66" s="178"/>
      <c r="C66" s="8">
        <v>172110</v>
      </c>
      <c r="D66" s="8">
        <v>163314.053</v>
      </c>
      <c r="E66" s="8">
        <v>163004.57926</v>
      </c>
      <c r="F66" s="9">
        <v>0.99811</v>
      </c>
      <c r="G66" s="10" t="s">
        <v>2</v>
      </c>
    </row>
    <row r="67" spans="1:7" ht="15" customHeight="1">
      <c r="A67" s="179" t="s">
        <v>1244</v>
      </c>
      <c r="B67" s="179"/>
      <c r="C67" s="179"/>
      <c r="D67" s="179"/>
      <c r="E67" s="179"/>
      <c r="F67" s="179"/>
      <c r="G67" s="179"/>
    </row>
    <row r="68" spans="1:7" ht="15" customHeight="1">
      <c r="A68" s="180" t="s">
        <v>65</v>
      </c>
      <c r="B68" s="180"/>
      <c r="C68" s="180"/>
      <c r="D68" s="180"/>
      <c r="E68" s="180"/>
      <c r="F68" s="180"/>
      <c r="G68" s="180"/>
    </row>
    <row r="69" spans="1:7" ht="18" customHeight="1">
      <c r="A69" s="4" t="s">
        <v>2</v>
      </c>
      <c r="B69" s="5" t="s">
        <v>340</v>
      </c>
      <c r="C69" s="2">
        <v>308</v>
      </c>
      <c r="D69" s="2">
        <v>308</v>
      </c>
      <c r="E69" s="16">
        <v>307.9999</v>
      </c>
      <c r="F69" s="6">
        <v>1</v>
      </c>
      <c r="G69" s="24" t="s">
        <v>1245</v>
      </c>
    </row>
    <row r="70" spans="1:7" ht="15" customHeight="1">
      <c r="A70" s="180" t="s">
        <v>396</v>
      </c>
      <c r="B70" s="180"/>
      <c r="C70" s="180"/>
      <c r="D70" s="180"/>
      <c r="E70" s="180"/>
      <c r="F70" s="180"/>
      <c r="G70" s="180"/>
    </row>
    <row r="71" spans="1:7" ht="27" customHeight="1">
      <c r="A71" s="4" t="s">
        <v>2</v>
      </c>
      <c r="B71" s="5" t="s">
        <v>340</v>
      </c>
      <c r="C71" s="2">
        <v>324</v>
      </c>
      <c r="D71" s="2">
        <v>324</v>
      </c>
      <c r="E71" s="16">
        <v>299.901</v>
      </c>
      <c r="F71" s="6">
        <v>0.92562</v>
      </c>
      <c r="G71" s="3" t="s">
        <v>1246</v>
      </c>
    </row>
    <row r="72" spans="1:7" ht="15" customHeight="1">
      <c r="A72" s="180" t="s">
        <v>59</v>
      </c>
      <c r="B72" s="180"/>
      <c r="C72" s="180"/>
      <c r="D72" s="180"/>
      <c r="E72" s="180"/>
      <c r="F72" s="180"/>
      <c r="G72" s="180"/>
    </row>
    <row r="73" spans="1:7" ht="15" customHeight="1">
      <c r="A73" s="4" t="s">
        <v>2</v>
      </c>
      <c r="B73" s="5" t="s">
        <v>340</v>
      </c>
      <c r="C73" s="2">
        <v>457</v>
      </c>
      <c r="D73" s="2">
        <v>457</v>
      </c>
      <c r="E73" s="16">
        <v>457</v>
      </c>
      <c r="F73" s="6">
        <v>1</v>
      </c>
      <c r="G73" s="3" t="s">
        <v>1747</v>
      </c>
    </row>
    <row r="74" spans="1:7" ht="15" customHeight="1">
      <c r="A74" s="4" t="s">
        <v>2</v>
      </c>
      <c r="B74" s="5" t="s">
        <v>340</v>
      </c>
      <c r="C74" s="2">
        <v>14</v>
      </c>
      <c r="D74" s="2">
        <v>14</v>
      </c>
      <c r="E74" s="16">
        <v>0</v>
      </c>
      <c r="F74" s="6">
        <v>0</v>
      </c>
      <c r="G74" s="3" t="s">
        <v>1247</v>
      </c>
    </row>
    <row r="75" spans="1:7" ht="18" customHeight="1">
      <c r="A75" s="4" t="s">
        <v>2</v>
      </c>
      <c r="B75" s="5" t="s">
        <v>340</v>
      </c>
      <c r="C75" s="2">
        <v>271</v>
      </c>
      <c r="D75" s="2">
        <v>271</v>
      </c>
      <c r="E75" s="16">
        <v>270.7267</v>
      </c>
      <c r="F75" s="6">
        <v>1</v>
      </c>
      <c r="G75" s="3" t="s">
        <v>1248</v>
      </c>
    </row>
    <row r="76" spans="1:7" ht="23.25" customHeight="1">
      <c r="A76" s="4" t="s">
        <v>2</v>
      </c>
      <c r="B76" s="5" t="s">
        <v>340</v>
      </c>
      <c r="C76" s="2">
        <v>615</v>
      </c>
      <c r="D76" s="2">
        <v>615</v>
      </c>
      <c r="E76" s="16">
        <v>599.1348</v>
      </c>
      <c r="F76" s="6">
        <v>0.9742</v>
      </c>
      <c r="G76" s="3" t="s">
        <v>1249</v>
      </c>
    </row>
    <row r="77" spans="1:7" ht="15" customHeight="1">
      <c r="A77" s="4" t="s">
        <v>2</v>
      </c>
      <c r="B77" s="5" t="s">
        <v>340</v>
      </c>
      <c r="C77" s="2">
        <v>25</v>
      </c>
      <c r="D77" s="2">
        <v>25</v>
      </c>
      <c r="E77" s="16">
        <v>0</v>
      </c>
      <c r="F77" s="6">
        <v>0</v>
      </c>
      <c r="G77" s="3" t="s">
        <v>1250</v>
      </c>
    </row>
    <row r="78" spans="1:7" ht="15" customHeight="1">
      <c r="A78" s="192" t="s">
        <v>61</v>
      </c>
      <c r="B78" s="192"/>
      <c r="C78" s="2">
        <v>1382</v>
      </c>
      <c r="D78" s="2">
        <v>1382</v>
      </c>
      <c r="E78" s="16">
        <v>1326.8615</v>
      </c>
      <c r="F78" s="6">
        <v>0.9601</v>
      </c>
      <c r="G78" s="7" t="s">
        <v>2</v>
      </c>
    </row>
    <row r="79" spans="1:7" ht="15" customHeight="1">
      <c r="A79" s="180" t="s">
        <v>996</v>
      </c>
      <c r="B79" s="180"/>
      <c r="C79" s="180"/>
      <c r="D79" s="180"/>
      <c r="E79" s="180"/>
      <c r="F79" s="180"/>
      <c r="G79" s="180"/>
    </row>
    <row r="80" spans="1:7" ht="16.5" customHeight="1">
      <c r="A80" s="4" t="s">
        <v>2</v>
      </c>
      <c r="B80" s="5" t="s">
        <v>340</v>
      </c>
      <c r="C80" s="2">
        <v>14705</v>
      </c>
      <c r="D80" s="2">
        <v>14705</v>
      </c>
      <c r="E80" s="16">
        <v>14705.3515</v>
      </c>
      <c r="F80" s="6">
        <v>1</v>
      </c>
      <c r="G80" s="3" t="s">
        <v>1748</v>
      </c>
    </row>
    <row r="81" spans="1:7" ht="15" customHeight="1">
      <c r="A81" s="178" t="s">
        <v>1251</v>
      </c>
      <c r="B81" s="178"/>
      <c r="C81" s="8">
        <v>16719</v>
      </c>
      <c r="D81" s="8">
        <v>16719</v>
      </c>
      <c r="E81" s="8">
        <v>16640.1139</v>
      </c>
      <c r="F81" s="9">
        <v>0.99528</v>
      </c>
      <c r="G81" s="10" t="s">
        <v>2</v>
      </c>
    </row>
    <row r="82" spans="1:7" ht="15" customHeight="1">
      <c r="A82" s="179" t="s">
        <v>1252</v>
      </c>
      <c r="B82" s="179"/>
      <c r="C82" s="179"/>
      <c r="D82" s="179"/>
      <c r="E82" s="179"/>
      <c r="F82" s="179"/>
      <c r="G82" s="179"/>
    </row>
    <row r="83" spans="1:7" ht="15" customHeight="1">
      <c r="A83" s="180" t="s">
        <v>59</v>
      </c>
      <c r="B83" s="180"/>
      <c r="C83" s="180"/>
      <c r="D83" s="180"/>
      <c r="E83" s="180"/>
      <c r="F83" s="180"/>
      <c r="G83" s="180"/>
    </row>
    <row r="84" spans="1:7" ht="49.5" customHeight="1">
      <c r="A84" s="4" t="s">
        <v>2</v>
      </c>
      <c r="B84" s="5" t="s">
        <v>340</v>
      </c>
      <c r="C84" s="2">
        <v>260</v>
      </c>
      <c r="D84" s="2">
        <v>260</v>
      </c>
      <c r="E84" s="16">
        <v>241.4503</v>
      </c>
      <c r="F84" s="6">
        <v>0.92866</v>
      </c>
      <c r="G84" s="3" t="s">
        <v>1253</v>
      </c>
    </row>
    <row r="85" spans="1:7" ht="15" customHeight="1">
      <c r="A85" s="178" t="s">
        <v>1254</v>
      </c>
      <c r="B85" s="178"/>
      <c r="C85" s="8">
        <v>260</v>
      </c>
      <c r="D85" s="8">
        <v>260</v>
      </c>
      <c r="E85" s="8">
        <v>241.4503</v>
      </c>
      <c r="F85" s="9">
        <v>0.92866</v>
      </c>
      <c r="G85" s="10" t="s">
        <v>2</v>
      </c>
    </row>
    <row r="86" spans="1:7" ht="30" customHeight="1">
      <c r="A86" s="178" t="s">
        <v>1255</v>
      </c>
      <c r="B86" s="178"/>
      <c r="C86" s="11">
        <v>515005</v>
      </c>
      <c r="D86" s="11">
        <v>507960.384</v>
      </c>
      <c r="E86" s="11">
        <v>507304.11475</v>
      </c>
      <c r="F86" s="12">
        <v>0.99871</v>
      </c>
      <c r="G86" s="10" t="s">
        <v>2</v>
      </c>
    </row>
    <row r="89" ht="12.75">
      <c r="A89" s="45" t="s">
        <v>1551</v>
      </c>
    </row>
    <row r="90" spans="1:6" ht="12.75">
      <c r="A90" s="44" t="s">
        <v>1552</v>
      </c>
      <c r="B90" s="44"/>
      <c r="C90" s="43">
        <f>C16+C20+C33+C40+C48+C59+C63+C65+C69+C71+C78+C85</f>
        <v>254214</v>
      </c>
      <c r="D90" s="43">
        <f>D16+D20+D33+D40+D48+D59+D63+D65+D69+D71+D78+D85</f>
        <v>244113.63300000003</v>
      </c>
      <c r="E90" s="43">
        <f>E16+E20+E33+E40+E48+E59+E63+E65+E69+E71+E78+E85</f>
        <v>243458.64224999998</v>
      </c>
      <c r="F90" s="53">
        <f>E90/D90*100</f>
        <v>99.73168612422394</v>
      </c>
    </row>
    <row r="91" spans="1:6" ht="12.75">
      <c r="A91" s="46" t="s">
        <v>1553</v>
      </c>
      <c r="B91" s="47"/>
      <c r="C91" s="48">
        <f>SUM(C92:C94)</f>
        <v>220050</v>
      </c>
      <c r="D91" s="48">
        <f>SUM(D92:D94)</f>
        <v>222355.75100000002</v>
      </c>
      <c r="E91" s="48">
        <f>SUM(E92:E94)</f>
        <v>222354.24300000002</v>
      </c>
      <c r="F91" s="51">
        <v>99.99</v>
      </c>
    </row>
    <row r="92" spans="1:6" ht="12.75">
      <c r="A92" s="37" t="s">
        <v>1554</v>
      </c>
      <c r="B92" s="38"/>
      <c r="C92" s="41">
        <f>C22+C25+C26+C27</f>
        <v>218000</v>
      </c>
      <c r="D92" s="41">
        <f>D22+D25+D26+D27</f>
        <v>220323.325</v>
      </c>
      <c r="E92" s="41">
        <f>E22+E25+E26+E27</f>
        <v>220321.817</v>
      </c>
      <c r="F92" s="52">
        <v>99.99</v>
      </c>
    </row>
    <row r="93" spans="1:6" ht="12.75">
      <c r="A93" s="37" t="s">
        <v>1555</v>
      </c>
      <c r="B93" s="38"/>
      <c r="C93" s="41">
        <f aca="true" t="shared" si="0" ref="C93:E94">C23</f>
        <v>1600</v>
      </c>
      <c r="D93" s="41">
        <f t="shared" si="0"/>
        <v>1583.462</v>
      </c>
      <c r="E93" s="41">
        <f t="shared" si="0"/>
        <v>1583.462</v>
      </c>
      <c r="F93" s="52">
        <f>E93/D93*100</f>
        <v>100</v>
      </c>
    </row>
    <row r="94" spans="1:6" ht="12.75">
      <c r="A94" s="39" t="s">
        <v>1556</v>
      </c>
      <c r="B94" s="40"/>
      <c r="C94" s="42">
        <f t="shared" si="0"/>
        <v>450</v>
      </c>
      <c r="D94" s="42">
        <f t="shared" si="0"/>
        <v>448.964</v>
      </c>
      <c r="E94" s="42">
        <f t="shared" si="0"/>
        <v>448.964</v>
      </c>
      <c r="F94" s="52">
        <f>E94/D94*100</f>
        <v>100</v>
      </c>
    </row>
    <row r="95" spans="1:6" ht="12.75">
      <c r="A95" s="49" t="s">
        <v>1557</v>
      </c>
      <c r="B95" s="50"/>
      <c r="C95" s="43">
        <f>C51</f>
        <v>26036</v>
      </c>
      <c r="D95" s="43">
        <f>D51</f>
        <v>26786</v>
      </c>
      <c r="E95" s="43">
        <f>E51</f>
        <v>26785.878</v>
      </c>
      <c r="F95" s="53">
        <f>E95/D95*100</f>
        <v>99.9995445381916</v>
      </c>
    </row>
    <row r="96" spans="1:6" ht="12.75">
      <c r="A96" s="49" t="s">
        <v>1558</v>
      </c>
      <c r="B96" s="50"/>
      <c r="C96" s="43">
        <f>C80</f>
        <v>14705</v>
      </c>
      <c r="D96" s="43">
        <f>D80</f>
        <v>14705</v>
      </c>
      <c r="E96" s="43">
        <f>E80</f>
        <v>14705.3515</v>
      </c>
      <c r="F96" s="53">
        <f>E96/D96*100</f>
        <v>100.0023903434206</v>
      </c>
    </row>
    <row r="97" spans="1:6" ht="31.5" customHeight="1">
      <c r="A97" s="193" t="s">
        <v>1559</v>
      </c>
      <c r="B97" s="194"/>
      <c r="C97" s="43">
        <f>C96+C95+C91+C90</f>
        <v>515005</v>
      </c>
      <c r="D97" s="43">
        <f>D96+D95+D91+D90</f>
        <v>507960.3840000001</v>
      </c>
      <c r="E97" s="43">
        <f>E96+E95+E91+E90</f>
        <v>507304.11475</v>
      </c>
      <c r="F97" s="53">
        <f>E97/D97*100</f>
        <v>99.87080306443738</v>
      </c>
    </row>
  </sheetData>
  <sheetProtection/>
  <mergeCells count="39">
    <mergeCell ref="A28:B28"/>
    <mergeCell ref="A29:B29"/>
    <mergeCell ref="A30:G30"/>
    <mergeCell ref="A20:B20"/>
    <mergeCell ref="A21:G21"/>
    <mergeCell ref="A2:G2"/>
    <mergeCell ref="A3:G3"/>
    <mergeCell ref="A16:B16"/>
    <mergeCell ref="A17:G17"/>
    <mergeCell ref="A38:G38"/>
    <mergeCell ref="A40:B40"/>
    <mergeCell ref="A41:G41"/>
    <mergeCell ref="A42:G42"/>
    <mergeCell ref="A31:G31"/>
    <mergeCell ref="A33:B33"/>
    <mergeCell ref="A34:G34"/>
    <mergeCell ref="A35:G35"/>
    <mergeCell ref="A50:G50"/>
    <mergeCell ref="A52:G52"/>
    <mergeCell ref="A59:B59"/>
    <mergeCell ref="A60:G60"/>
    <mergeCell ref="A63:B63"/>
    <mergeCell ref="A46:G46"/>
    <mergeCell ref="A48:B48"/>
    <mergeCell ref="A49:G49"/>
    <mergeCell ref="A70:G70"/>
    <mergeCell ref="A72:G72"/>
    <mergeCell ref="A64:G64"/>
    <mergeCell ref="A66:B66"/>
    <mergeCell ref="A67:G67"/>
    <mergeCell ref="A68:G68"/>
    <mergeCell ref="A97:B97"/>
    <mergeCell ref="A85:B85"/>
    <mergeCell ref="A86:B86"/>
    <mergeCell ref="A78:B78"/>
    <mergeCell ref="A79:G79"/>
    <mergeCell ref="A81:B81"/>
    <mergeCell ref="A82:G82"/>
    <mergeCell ref="A83:G83"/>
  </mergeCells>
  <printOptions/>
  <pageMargins left="0.4330708661417323" right="0.4330708661417323" top="0.8661417322834646" bottom="0.4724409448818898" header="0.5118110236220472" footer="0.31496062992125984"/>
  <pageSetup firstPageNumber="47" useFirstPageNumber="1" horizontalDpi="300" verticalDpi="300" orientation="landscape" pageOrder="overThenDown" paperSize="9" scale="96" r:id="rId1"/>
  <headerFooter alignWithMargins="0">
    <oddHeader>&amp;L&amp;"Arial,Tučné"v tis. Kč&amp;C&amp;"Arial,Tučné"Objednávky veřejných služeb - rok 2015 - individuální příslib</oddHeader>
    <oddFooter>&amp;C&amp;P</oddFooter>
  </headerFooter>
  <rowBreaks count="3" manualBreakCount="3">
    <brk id="29" max="255" man="1"/>
    <brk id="56" max="6" man="1"/>
    <brk id="8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Kroutilova Zdenka</dc:creator>
  <cp:keywords/>
  <dc:description/>
  <cp:lastModifiedBy>Kotelenska Jaroslava</cp:lastModifiedBy>
  <cp:lastPrinted>2016-05-16T11:58:03Z</cp:lastPrinted>
  <dcterms:created xsi:type="dcterms:W3CDTF">2016-02-01T09:26:00Z</dcterms:created>
  <dcterms:modified xsi:type="dcterms:W3CDTF">2016-05-16T12:02:15Z</dcterms:modified>
  <cp:category/>
  <cp:version/>
  <cp:contentType/>
  <cp:contentStatus/>
</cp:coreProperties>
</file>