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firstSheet="9" activeTab="15"/>
  </bookViews>
  <sheets>
    <sheet name="List1" sheetId="1" r:id="rId1"/>
    <sheet name="Př.1 Rekapitulace" sheetId="2" r:id="rId2"/>
    <sheet name="Př.2 PŘÍJMY" sheetId="3" r:id="rId3"/>
    <sheet name="Př.3 Sumář provoz.výdajů" sheetId="4" r:id="rId4"/>
    <sheet name="Př.4 Sumář OVS" sheetId="5" r:id="rId5"/>
    <sheet name="Př.5 FRB klasika" sheetId="6" r:id="rId6"/>
    <sheet name="Př.5 FRB povodeň" sheetId="7" r:id="rId7"/>
    <sheet name="Př.6a Sumář PO" sheetId="8" r:id="rId8"/>
    <sheet name="Př.6b PO-škol. zař." sheetId="9" r:id="rId9"/>
    <sheet name="Př.7 příspěvky 2009" sheetId="10" r:id="rId10"/>
    <sheet name="A stav. inv." sheetId="11" r:id="rId11"/>
    <sheet name="B - PD " sheetId="12" r:id="rId12"/>
    <sheet name="C - OEP  " sheetId="13" r:id="rId13"/>
    <sheet name="D - OKR " sheetId="14" r:id="rId14"/>
    <sheet name=" E -nest.inv." sheetId="15" r:id="rId15"/>
    <sheet name="Rekapitulace" sheetId="16" r:id="rId16"/>
  </sheets>
  <externalReferences>
    <externalReference r:id="rId19"/>
    <externalReference r:id="rId20"/>
    <externalReference r:id="rId21"/>
  </externalReferences>
  <definedNames>
    <definedName name="_xlnm.Print_Titles" localSheetId="11">'B - PD '!$1:$1</definedName>
    <definedName name="_xlnm.Print_Titles" localSheetId="2">'Př.2 PŘÍJMY'!$1:$1</definedName>
    <definedName name="_xlnm.Print_Titles" localSheetId="4">'Př.4 Sumář OVS'!$1:$1</definedName>
    <definedName name="_xlnm.Print_Titles" localSheetId="8">'Př.6b PO-škol. zař.'!$1:$1</definedName>
    <definedName name="_xlnm.Print_Titles" localSheetId="9">'Př.7 příspěvky 2009'!$1:$1</definedName>
    <definedName name="_xlnm.Print_Titles" localSheetId="15">'Rekapitulace'!$2:$2</definedName>
    <definedName name="_xlnm.Print_Area" localSheetId="14">' E -nest.inv.'!$A$1:$G$11</definedName>
    <definedName name="_xlnm.Print_Area" localSheetId="10">'A stav. inv.'!$A$1:$G$21</definedName>
    <definedName name="_xlnm.Print_Area" localSheetId="11">'B - PD '!$A$1:$G$71</definedName>
    <definedName name="_xlnm.Print_Area" localSheetId="12">'C - OEP  '!$A$1:$G$24</definedName>
    <definedName name="_xlnm.Print_Area" localSheetId="13">'D - OKR '!$A$1:$I$13</definedName>
    <definedName name="_xlnm.Print_Area" localSheetId="0">'List1'!$A$1:$I$32</definedName>
    <definedName name="_xlnm.Print_Area" localSheetId="1">'Př.1 Rekapitulace'!$A$1:$C$18</definedName>
    <definedName name="_xlnm.Print_Area" localSheetId="2">'Př.2 PŘÍJMY'!$A$1:$D$58</definedName>
    <definedName name="_xlnm.Print_Area" localSheetId="3">'Př.3 Sumář provoz.výdajů'!$A$1:$C$22</definedName>
    <definedName name="_xlnm.Print_Area" localSheetId="4">'Př.4 Sumář OVS'!$A$1:$G$66</definedName>
    <definedName name="_xlnm.Print_Area" localSheetId="5">'Př.5 FRB klasika'!$A$1:$D$23</definedName>
    <definedName name="_xlnm.Print_Area" localSheetId="6">'Př.5 FRB povodeň'!$A$1:$D$17</definedName>
    <definedName name="_xlnm.Print_Area" localSheetId="7">'Př.6a Sumář PO'!$A$1:$D$9</definedName>
    <definedName name="_xlnm.Print_Area" localSheetId="8">'Př.6b PO-škol. zař.'!$A$1:$D$41</definedName>
    <definedName name="_xlnm.Print_Area" localSheetId="9">'Př.7 příspěvky 2009'!$A$1:$F$90</definedName>
    <definedName name="_xlnm.Print_Area" localSheetId="15">'Rekapitulace'!$A$2:$O$9</definedName>
    <definedName name="Odložené_zahájení" localSheetId="2">#REF!</definedName>
    <definedName name="Odložené_zahájení" localSheetId="4">#REF!</definedName>
    <definedName name="Odložené_zahájení" localSheetId="7">#REF!</definedName>
    <definedName name="Odložené_zahájení">#REF!</definedName>
    <definedName name="Rozestavěné_stavby" localSheetId="2">#REF!</definedName>
    <definedName name="Rozestavěné_stavby" localSheetId="4">#REF!</definedName>
    <definedName name="Rozestavěné_stavby" localSheetId="7">#REF!</definedName>
    <definedName name="Rozestavěné_stavby">#REF!</definedName>
    <definedName name="Soupis98" localSheetId="2">#REF!</definedName>
    <definedName name="Soupis98" localSheetId="4">#REF!</definedName>
    <definedName name="Soupis98" localSheetId="7">#REF!</definedName>
    <definedName name="Soupis98">#REF!</definedName>
    <definedName name="Sumář99_Dotaz_plán99" localSheetId="2">#REF!</definedName>
    <definedName name="Sumář99_Dotaz_plán99" localSheetId="4">#REF!</definedName>
    <definedName name="Sumář99_Dotaz_plán99" localSheetId="7">#REF!</definedName>
    <definedName name="Sumář99_Dotaz_plán99">#REF!</definedName>
    <definedName name="Sumář99_Dotaz98" localSheetId="2">#REF!</definedName>
    <definedName name="Sumář99_Dotaz98" localSheetId="4">#REF!</definedName>
    <definedName name="Sumář99_Dotaz98" localSheetId="7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<sst xmlns="http://schemas.openxmlformats.org/spreadsheetml/2006/main" count="865" uniqueCount="571">
  <si>
    <t>podpora významných sportovních akcí</t>
  </si>
  <si>
    <t>RS ČSTV - vyhlašování sportovců</t>
  </si>
  <si>
    <t>nespecifikované akce dle rozhodnutí RmO</t>
  </si>
  <si>
    <t>volejbal žen SK UP</t>
  </si>
  <si>
    <t>házená žen - Zora</t>
  </si>
  <si>
    <t>Atletický klub Ol.</t>
  </si>
  <si>
    <t xml:space="preserve">na částečnou úhradu mezd správce veřejnosti </t>
  </si>
  <si>
    <t>přístupného hřiště TJ Sokol Slavonín</t>
  </si>
  <si>
    <t>Divadlo Tramtárie</t>
  </si>
  <si>
    <t>Dětské dopravní hřiště</t>
  </si>
  <si>
    <t>příspěvky do 5.000,-Kč</t>
  </si>
  <si>
    <t>granty pro mládež</t>
  </si>
  <si>
    <t>Moravská vysoká škola</t>
  </si>
  <si>
    <t>20 mil. Kč ČS, a. s.; 35 mil. Kč KB, a. s.; 873 tis. Kč MF ČR (kanalizace Holice); 11.765 tis. Kč MOVO, a. s.; 3.820 tis. Kč SFŽP ČR (rekult. skládky Grygov + Fond soudrž. ISPA); 25 mil. Kč Kommunalkredit Austria AG</t>
  </si>
  <si>
    <t>zpřístup. kostelů v tur. sezóně - farnost sv. Michala, vč. Sarkandrovy kaple</t>
  </si>
  <si>
    <t>o. s. Rok s pohybem na kurzy lyžování a snowboardingu pro MŠ, ZŠ                            a spec. školy</t>
  </si>
  <si>
    <t xml:space="preserve">Poznámka </t>
  </si>
  <si>
    <t>České dědictví UNESCO - čl. příspěvek</t>
  </si>
  <si>
    <t>Výstaviště FLORA, a. s.</t>
  </si>
  <si>
    <t>Výstaviště Flora Olomouc, a. s.</t>
  </si>
  <si>
    <t>org. 1075</t>
  </si>
  <si>
    <t>sběr a svoz komunál. odpadů</t>
  </si>
  <si>
    <t>čistota města vč. státních komunikací</t>
  </si>
  <si>
    <t>péče o vzhled obcí a veřejnou zeleň</t>
  </si>
  <si>
    <t>správa a údržba areálu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</si>
  <si>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</si>
  <si>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</si>
  <si>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</si>
  <si>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</si>
  <si>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SNO, a. s.</t>
  </si>
  <si>
    <t>nevyčerpané prostředky jsou převoditelné do dalších let</t>
  </si>
  <si>
    <r>
      <t>2460-</t>
    </r>
    <r>
      <rPr>
        <sz val="8"/>
        <rFont val="Arial CE"/>
        <family val="2"/>
      </rPr>
      <t>splátky půjček od obyvatelstva</t>
    </r>
  </si>
  <si>
    <r>
      <t>3619</t>
    </r>
    <r>
      <rPr>
        <sz val="8"/>
        <rFont val="Arial CE"/>
        <family val="0"/>
      </rPr>
      <t>-ostatní rozvoj</t>
    </r>
  </si>
  <si>
    <r>
      <t>5660-</t>
    </r>
    <r>
      <rPr>
        <sz val="8"/>
        <rFont val="Arial CE"/>
        <family val="2"/>
      </rPr>
      <t xml:space="preserve">neinv. půjčené prostř. obyvatelstvu </t>
    </r>
  </si>
  <si>
    <r>
      <t>5624</t>
    </r>
    <r>
      <rPr>
        <sz val="8"/>
        <rFont val="Arial CE"/>
        <family val="2"/>
      </rPr>
      <t>-neinv. půjč. prostř. spol. vlastníků jednotek</t>
    </r>
  </si>
  <si>
    <t>přijaté nekapitálové příspěvky a náhrady</t>
  </si>
  <si>
    <t>platby Vojenské policie ČR za dopravu pracovníků MHD</t>
  </si>
  <si>
    <t>tržby IDOS od obcí a obchodních center dle smluv</t>
  </si>
  <si>
    <t>např. vratky přeplatků záloh z minulých let za energie apod.</t>
  </si>
  <si>
    <t xml:space="preserve">výnosy soudních řízení </t>
  </si>
  <si>
    <t>ostatní nedaňové příjmy j. n.</t>
  </si>
  <si>
    <t xml:space="preserve">nahodilé příjmy z minulých let - neopakující se platby (vratky sankcí, uhrazené pohledávky od zaměstnaců apod.) </t>
  </si>
  <si>
    <t>příjmy z úhrad dobývacího prostoru</t>
  </si>
  <si>
    <t>splátky půjčených prostředků od obyvatelstva</t>
  </si>
  <si>
    <t>Celkem tř. 2 - NEDAŇOVÉ PŘÍJMY</t>
  </si>
  <si>
    <t>neinv. přij. transf. v rámci souhrn. dotač. vztahu</t>
  </si>
  <si>
    <t xml:space="preserve">odvod části výtěžku z výherních hracích přístrojů </t>
  </si>
  <si>
    <t>ostatní pokuty</t>
  </si>
  <si>
    <t xml:space="preserve">org. 50 - stavební odbor - ve správním řízení </t>
  </si>
  <si>
    <t xml:space="preserve">org. 8 - odbor agendy řidičů a motor. vozidel   </t>
  </si>
  <si>
    <t>životní prostředí</t>
  </si>
  <si>
    <t xml:space="preserve">FRB klasický 22.677 tis. Kč; FRB povodňový 429 tis. Kč          </t>
  </si>
  <si>
    <t xml:space="preserve">org. 10562  </t>
  </si>
  <si>
    <t xml:space="preserve">org. 10563 </t>
  </si>
  <si>
    <t xml:space="preserve">org. 10564  </t>
  </si>
  <si>
    <t xml:space="preserve">tato částka se zvýší o aktualizovaný zůstatek fondu k 31. 12. 2008 </t>
  </si>
  <si>
    <t xml:space="preserve">SNO, a. s. 16.400 tis. Kč; MmOl 67.602 tis. Kč; MOVO, a. s. 14.208 tis. Kč;  OLTERM &amp; TD, a. s. (dle smlouvy, platné do roku 2019) 100 tis. Kč; SLMO 1.285 tis. Kč  </t>
  </si>
  <si>
    <r>
      <t>odbor soc. pomoci 15 tis. Kč; odbor život. prostředí 560 tis. Kč;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odbor agendy řidičů a motor. vozidel                                        13 mil. Kč; stavební odbor 1 mil. Kč;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živnostenský odbor 3.508 tis. Kč; odbor správy 19.517 tis. Kč (matrika, odd. cest. dokladů, obč. průkazů a EO)                                                    </t>
    </r>
  </si>
  <si>
    <t>výkon st. správy 89 588 400,00 Kč; školství 14 417 700,00 Kč ; Knihovna města Olomouce                                                              17 744 000,00 Kč</t>
  </si>
  <si>
    <t>SNO, a. s. 65.600 tis. Kč; MmOl 269.848 tis. Kč; MOVO, a. s. 56.830 tis. Kč; OLTERM &amp; TD, a. s. (dle smlouvy, platné do roku 2019) 400 tis. Kč; SLMO 4.070 tis. Kč</t>
  </si>
  <si>
    <t>org. 10569</t>
  </si>
  <si>
    <t>org. 1057</t>
  </si>
  <si>
    <t>MŠ Michalské stromořadí</t>
  </si>
  <si>
    <t>MŠ Mozartova 6</t>
  </si>
  <si>
    <t>MŠ Zeyerova</t>
  </si>
  <si>
    <t>MŠ Rooseveltova</t>
  </si>
  <si>
    <t>Celkem</t>
  </si>
  <si>
    <t>1)</t>
  </si>
  <si>
    <t>ZŠ Heyrovského</t>
  </si>
  <si>
    <t>ZŠ Zeyerova</t>
  </si>
  <si>
    <t xml:space="preserve">protipovodňová opatření - údržba koryta Nemilanka v Povelské ul., údržba koryta a přilehlých ploch na ul. Zolova, údržba koryta Adamovka v kat. území Droždín - Sv. Kopeček, údržba vodočtů a zařízení CO, údržba přečerpávací stanice Chomoutov, údržba související dešťové kanalizace Chomoutov </t>
  </si>
  <si>
    <t>Veolia Transport Morava, a. s.</t>
  </si>
  <si>
    <t xml:space="preserve">          Veolia Transport Morava, a. s.</t>
  </si>
  <si>
    <t xml:space="preserve">Schválený rozpočet                                          na rok 2009 </t>
  </si>
  <si>
    <t>příjem prostřednictvím státního rozpočtu</t>
  </si>
  <si>
    <t>odvody za odnětí půdy ze ZPF</t>
  </si>
  <si>
    <t>jednorázový, neopakující se příjem prostřednictvím státního rozpočtu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</si>
  <si>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</si>
  <si>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</si>
  <si>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</si>
  <si>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</si>
  <si>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</si>
  <si>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</si>
  <si>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</si>
  <si>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</si>
  <si>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</si>
  <si>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odvod výtěžku z provozování loterií</t>
  </si>
  <si>
    <t>příjmy za zkoušky z odborné způsobilosti od</t>
  </si>
  <si>
    <t>žadatelů o řidičské oprávnění</t>
  </si>
  <si>
    <t>správní poplatky - VHP</t>
  </si>
  <si>
    <t>správní poplatky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</si>
  <si>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</si>
  <si>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</si>
  <si>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</si>
  <si>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</si>
  <si>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</si>
  <si>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</si>
  <si>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DLE PLATNÉ ROZPOČTOVÉ SKLADBY</t>
  </si>
  <si>
    <t>přísp. města na obnovu památek v rámci st. dot.                                                 z Programu regenerace MPR a MPZ</t>
  </si>
  <si>
    <t>11-odbor vnějších vztahů a inf.</t>
  </si>
  <si>
    <t>příspěvek v oblasti cestovního ruchu</t>
  </si>
  <si>
    <t>org. 2512</t>
  </si>
  <si>
    <t>Olomoucká kina, s. r. o. - dokrytí zdrojů na provoz kina Metropol</t>
  </si>
  <si>
    <t>U-klub (L. Friedl)</t>
  </si>
  <si>
    <t>Baroko</t>
  </si>
  <si>
    <r>
      <t>6171-</t>
    </r>
    <r>
      <rPr>
        <sz val="8"/>
        <rFont val="Arial CE"/>
        <family val="2"/>
      </rPr>
      <t>činnost místni správy</t>
    </r>
  </si>
  <si>
    <r>
      <t>3619</t>
    </r>
    <r>
      <rPr>
        <sz val="8"/>
        <rFont val="Arial CE"/>
        <family val="2"/>
      </rPr>
      <t>-ostatní rozvoj</t>
    </r>
  </si>
  <si>
    <t>03 - odbor koncepce a rozvoje</t>
  </si>
  <si>
    <t>04 - odbor živnostenský</t>
  </si>
  <si>
    <t>05 - odbor ekonomický</t>
  </si>
  <si>
    <t>07 - odbor dopravy</t>
  </si>
  <si>
    <t>08 - odbor agendy řidičů a mot. vozidel</t>
  </si>
  <si>
    <t>10 - stavební odbor</t>
  </si>
  <si>
    <t>11 - odbor vn. vztahů a informací</t>
  </si>
  <si>
    <t>13 - odbor informatiky</t>
  </si>
  <si>
    <t xml:space="preserve">14 - odbor školství              </t>
  </si>
  <si>
    <t>neobsahuje částku na školy s právní subjektivitou</t>
  </si>
  <si>
    <t>15 - odbor sociální pomoci</t>
  </si>
  <si>
    <t>19 - odbor správy</t>
  </si>
  <si>
    <t>Fondy celkem</t>
  </si>
  <si>
    <t xml:space="preserve">Informační centrum - rekonstrukce </t>
  </si>
  <si>
    <t>Plavecký stadion - rekonstrukce venkovního areálu</t>
  </si>
  <si>
    <t>Schweitzerova - 2 přechody</t>
  </si>
  <si>
    <t>Skupova - rozšíření parkovacích stání</t>
  </si>
  <si>
    <t>Sladkovského - rekonstrukce komunikace a inženýrských sítí</t>
  </si>
  <si>
    <t>Sokolská 19 - stavební úpravy</t>
  </si>
  <si>
    <t>24892</t>
  </si>
  <si>
    <t>Svatoplukova 11 - rekonstrukce ZŠ, investiční záměr</t>
  </si>
  <si>
    <t xml:space="preserve">Svornosti - komunikace </t>
  </si>
  <si>
    <t xml:space="preserve">Šlechtitelů - chodník </t>
  </si>
  <si>
    <t>Tererovo náměstí, okolí - rozšíření parkovacích možností</t>
  </si>
  <si>
    <t>Trnkova - rozšíření parkovacích stání</t>
  </si>
  <si>
    <t>Týneček - Chválkovice - cyklostezka</t>
  </si>
  <si>
    <t>U Botanické zahrady - rekonstrukce parkovacích stání</t>
  </si>
  <si>
    <t>Ul. 8. května - stavební úpravy komunikace</t>
  </si>
  <si>
    <t>Ul. 1. máje - stavební úpravy komunikace</t>
  </si>
  <si>
    <t>Vazební věznice - parkoviště</t>
  </si>
  <si>
    <t>Veřejné osvětlení</t>
  </si>
  <si>
    <t>Výstaviště Flora Olomouc a. s. - rozvoj a rekonstrukce výstaviště</t>
  </si>
  <si>
    <t>Za školou - rekonstrukce komunikace a inženýrských sítí</t>
  </si>
  <si>
    <t>Zabezpečení kanalizace - Novosadský Dvůr</t>
  </si>
  <si>
    <t xml:space="preserve">ZOO Olomouc Svatý Kopeček - projekt inženýrských sítí </t>
  </si>
  <si>
    <t>ZŠ Holečkova - odstranění statických poruch II.etapa</t>
  </si>
  <si>
    <t>ZŠ Petřkova - rekonstrukce výdejny stravy</t>
  </si>
  <si>
    <t xml:space="preserve">ZŠ Zeyerova - rekonstrukce koridoru </t>
  </si>
  <si>
    <t>Projektová dokumentace</t>
  </si>
  <si>
    <t>C - ostatní nákup dlouhodobého nehmotného majetku - realizuje odbor evropských projektů</t>
  </si>
  <si>
    <t>Rozvoj výstaviště Flora</t>
  </si>
  <si>
    <t>Příjezdová komunikace k VFO</t>
  </si>
  <si>
    <t>Parkoviště (u VFO)</t>
  </si>
  <si>
    <t>Centrální informační systém</t>
  </si>
  <si>
    <t>Cyklostezky</t>
  </si>
  <si>
    <t>IPRM vyvážený rozvoj města a rozvoj sociální infrastruktury</t>
  </si>
  <si>
    <t>IPRM, IPRÚ</t>
  </si>
  <si>
    <t>Lávky v Bezručových sadech</t>
  </si>
  <si>
    <t>Nákup autobusů</t>
  </si>
  <si>
    <t>Nákup nízkopodlažních tramvají</t>
  </si>
  <si>
    <t>Kasárna Neředín - II. etapa</t>
  </si>
  <si>
    <t>Obnova olomouckých historických parků</t>
  </si>
  <si>
    <t>Olomoucký hrad</t>
  </si>
  <si>
    <t>Realizace úspor energie</t>
  </si>
  <si>
    <t>Rekonstrukce IC Olomouc</t>
  </si>
  <si>
    <t>Rezerva na přípravu projektů</t>
  </si>
  <si>
    <t xml:space="preserve">Turistický multimediální průvodce Olomoucí </t>
  </si>
  <si>
    <t>WC v Čechových sadech</t>
  </si>
  <si>
    <t>Značení památek a památných domů</t>
  </si>
  <si>
    <t>Značení prohlídkových tras</t>
  </si>
  <si>
    <t>ZOO Olomouc - informační systém</t>
  </si>
  <si>
    <t>vykopal@gemo.cz</t>
  </si>
  <si>
    <t>Schválený rozpočet na rok 2008                   v tis. Kč</t>
  </si>
  <si>
    <t>D - ostatní nákup dlouhodobého nehmotného majetku - realizuje odbor koncepce a rozvoje</t>
  </si>
  <si>
    <t>Aktualizace cenové mapy</t>
  </si>
  <si>
    <t>Freestylová hala</t>
  </si>
  <si>
    <t>Model dopravy města Olomouce</t>
  </si>
  <si>
    <t>Parkovací objekt Svatý Kopeček</t>
  </si>
  <si>
    <t>Pořízení nového územního plánu</t>
  </si>
  <si>
    <t>Pořízení změn ÚPnSÚ</t>
  </si>
  <si>
    <t>Pořízení změny reg. plánu Povel Čtvrtky</t>
  </si>
  <si>
    <t>Rozvoj dopravní obslužnosti</t>
  </si>
  <si>
    <t>Studie silniční sítě</t>
  </si>
  <si>
    <t>Územně analytické podklady</t>
  </si>
  <si>
    <t>E - nestavební investice</t>
  </si>
  <si>
    <t xml:space="preserve">Městská policie - kamerový systém  </t>
  </si>
  <si>
    <t>realizuje Městská policie</t>
  </si>
  <si>
    <t>Kapitálový vstup SmOl do SK Sigma Olomouc</t>
  </si>
  <si>
    <t>realizuje odbor vnějších vztahů a informací</t>
  </si>
  <si>
    <t>org.</t>
  </si>
  <si>
    <t>upravený rozpočet                       k 18.9.2007</t>
  </si>
  <si>
    <t>změna</t>
  </si>
  <si>
    <t xml:space="preserve">upravený rozpočet                                k 30.10.2007                     </t>
  </si>
  <si>
    <t>Změna</t>
  </si>
  <si>
    <t>Upravený rozpočet                          k 14.10.2008                                  v Kč</t>
  </si>
  <si>
    <t>Čerpání                            k 31.10.2008</t>
  </si>
  <si>
    <t>% čerpání</t>
  </si>
  <si>
    <t xml:space="preserve">REKAPITULACE </t>
  </si>
  <si>
    <t>C - ostatní nákup dlouhodobého nehmotného majetku - odbor evropských projektů</t>
  </si>
  <si>
    <t>neinvestiční transfery od obcí</t>
  </si>
  <si>
    <t>školství, platby obcí za cizí žáky</t>
  </si>
  <si>
    <t>úhrady od obecních úřadů za výkon státní správy</t>
  </si>
  <si>
    <t>převod z vlastní hospodářské činnosti (80 %)</t>
  </si>
  <si>
    <t>Celkem tř. 4 - PŘIJATÉ DOTACE</t>
  </si>
  <si>
    <t>PŘÍJMY CELKEM</t>
  </si>
  <si>
    <t>Poznámka</t>
  </si>
  <si>
    <t>01 - kancelář primátora</t>
  </si>
  <si>
    <t>02 - odbor investic</t>
  </si>
  <si>
    <t>Číslo pol.</t>
  </si>
  <si>
    <t>Název položky</t>
  </si>
  <si>
    <t>daň z příjmů fyz. osob ze závislé činnosti</t>
  </si>
  <si>
    <t>daň z příjmů fyz. osob ze samost. výděl. činnosti</t>
  </si>
  <si>
    <t>daň z příjmů fyz. osob z kapitálových výnosů</t>
  </si>
  <si>
    <t>Tyto výdaje jsou v rámci odboru sledovány odděleně - nejsou promítnuty v provozních výdajích odboru školství.</t>
  </si>
  <si>
    <t>Paragraf</t>
  </si>
  <si>
    <t>Položka</t>
  </si>
  <si>
    <t>20 - Městská policie</t>
  </si>
  <si>
    <t>35 - odbor soc. služeb a zdravotnictví</t>
  </si>
  <si>
    <t>40 - odbor životního prostředí</t>
  </si>
  <si>
    <t>41 - majetkoprávní odbor</t>
  </si>
  <si>
    <t>42 - odbor ochrany</t>
  </si>
  <si>
    <t>44 - odbor evropských projektů</t>
  </si>
  <si>
    <t>Odbory celkem</t>
  </si>
  <si>
    <t>Název organizace</t>
  </si>
  <si>
    <t>§, položky, org.</t>
  </si>
  <si>
    <t>org. 10561 - z toho 30 tis. Sloup nejsvětější Trojice</t>
  </si>
  <si>
    <t>údržba vod.ploch-rybník Tabulák+kašna Jalta</t>
  </si>
  <si>
    <t>údržba povodňové mříže na Nemilance</t>
  </si>
  <si>
    <t>ZŠ Fr. Stupky</t>
  </si>
  <si>
    <t>ZŠ tř. Řezníčkova</t>
  </si>
  <si>
    <t xml:space="preserve">ZŠ Spojenců </t>
  </si>
  <si>
    <t>ZŠ Demlova</t>
  </si>
  <si>
    <t>ZŠ Holice</t>
  </si>
  <si>
    <t>ZŠ Mozartova</t>
  </si>
  <si>
    <t>ZŠ Dr. Nedvěda</t>
  </si>
  <si>
    <t>ZŠ Tererovo nám.</t>
  </si>
  <si>
    <t>ZŠ Rožňavská</t>
  </si>
  <si>
    <t>ZŠ Holečkova</t>
  </si>
  <si>
    <t>ZŠ 8. května</t>
  </si>
  <si>
    <t>ZŠ Hálkova</t>
  </si>
  <si>
    <t>ZŠ Svatoplukova</t>
  </si>
  <si>
    <t>ZŠ Sv. Kopeček</t>
  </si>
  <si>
    <t>ZŠ Droždín</t>
  </si>
  <si>
    <t>ZŠ Nemilany</t>
  </si>
  <si>
    <t>ZŠ Gorkého</t>
  </si>
  <si>
    <t>ZŠ Čajkovského</t>
  </si>
  <si>
    <t>2)</t>
  </si>
  <si>
    <t>Celkem práv. subjekty</t>
  </si>
  <si>
    <t xml:space="preserve">   Poznámka:</t>
  </si>
  <si>
    <t>Schválený rozpočet                             na rok 2009</t>
  </si>
  <si>
    <t>Dvořákova Olomouc</t>
  </si>
  <si>
    <t>Varhanní festival</t>
  </si>
  <si>
    <t>příspěvky na kulturu</t>
  </si>
  <si>
    <t>org. 301</t>
  </si>
  <si>
    <t>globální dotace</t>
  </si>
  <si>
    <t xml:space="preserve">Hálkova 20 - stavební úpravy II.NP                                                                                    </t>
  </si>
  <si>
    <t>Hálkova 20 - rekonstrukce vchodu B</t>
  </si>
  <si>
    <t>Hálkova 4 - půdní vestavba</t>
  </si>
  <si>
    <t>Hamerská 1, Holice - zastávka MHD</t>
  </si>
  <si>
    <t>Hamerská 2, Holice - zastávka MHD</t>
  </si>
  <si>
    <t>Horecká - lesní cesta</t>
  </si>
  <si>
    <t xml:space="preserve">Chválkovice - záchytné parkoviště </t>
  </si>
  <si>
    <t>Jeremenkova - přednádražní prostor - IV.etapa</t>
  </si>
  <si>
    <t xml:space="preserve">MŠ Nemilany </t>
  </si>
  <si>
    <t>Olomouc - rekonstrukce a dobudování stokové sítě II.část</t>
  </si>
  <si>
    <t xml:space="preserve">real. odbor investic - v tom 48 200 tis. Kč odvody nájemného MOVO, a. s. </t>
  </si>
  <si>
    <t>Restaurace Fontána - venkovní plochy</t>
  </si>
  <si>
    <t xml:space="preserve">Vybudování zabezpečené oblasti pro zabezpečení ochrany utajovaných informací  </t>
  </si>
  <si>
    <t>ZŠ Rožňavská - energetická opatření</t>
  </si>
  <si>
    <t>ZŠ Rožňavská - rekonstrukce ŠJ</t>
  </si>
  <si>
    <t>Horní nám.10 - vybudování 3 b.j.</t>
  </si>
  <si>
    <t>realizuje SNO, a. s.</t>
  </si>
  <si>
    <t>Rekonstrukce kanalizace Šubova - dokončení</t>
  </si>
  <si>
    <t xml:space="preserve">realizuje MOVO, a. s. - hrazeno z nájemného </t>
  </si>
  <si>
    <t>Mezisoučet</t>
  </si>
  <si>
    <t>B - projektová dokumentace</t>
  </si>
  <si>
    <t>Bezbariérové úpravy komunikací - trasa J</t>
  </si>
  <si>
    <t>Bezbariérové úpravy komunikací - trasa K</t>
  </si>
  <si>
    <t>Bezbariérové úpravy komunikací - trasa N</t>
  </si>
  <si>
    <t>Bezručovy sady - lávka</t>
  </si>
  <si>
    <t>Bratří Wolfů, Zikmundova - komunikace</t>
  </si>
  <si>
    <t>Cyklistické stezky</t>
  </si>
  <si>
    <t>Darwinova - rekonstrukce komunikace a inženýrských sítí</t>
  </si>
  <si>
    <t>Dolní náměstí - stavební úpravy</t>
  </si>
  <si>
    <t>DPS Slavonín</t>
  </si>
  <si>
    <t>Dvořákova ul. - vnitroblok</t>
  </si>
  <si>
    <t>Energetická opatření - objekty OŠ</t>
  </si>
  <si>
    <t>Gen. Píky - rekonstrukce komunikace a inženýrských sítí</t>
  </si>
  <si>
    <t>Hálkova 20 - stavební úpravy II.NP</t>
  </si>
  <si>
    <t>Hany Kvapilové - rekonstrukce komunikace a inženýrských sítí</t>
  </si>
  <si>
    <t>Hejčínské louky - inline stezka</t>
  </si>
  <si>
    <t xml:space="preserve">Chodníky </t>
  </si>
  <si>
    <t>Chomoutov - průtah</t>
  </si>
  <si>
    <t xml:space="preserve">Chválkovice - rekonstrukce hasičské zbrojnice v Olomouci </t>
  </si>
  <si>
    <t>Informační a orientační systém města Olomouce</t>
  </si>
  <si>
    <t>Jantarová stezka - úsek Hodolanská - Libušina</t>
  </si>
  <si>
    <t>Kanalizační přípojky - FS II</t>
  </si>
  <si>
    <t>Kasárna Neředín - II.etapa</t>
  </si>
  <si>
    <t>Korunní pevnůstka - inženýrské sítě</t>
  </si>
  <si>
    <t>24854</t>
  </si>
  <si>
    <t>Krakovská - rekonstrukce komunikace a inženýrských sítí</t>
  </si>
  <si>
    <t>Lošov, ul. Svolinského - chodník a autobusová točna</t>
  </si>
  <si>
    <t>Malá parkoviště</t>
  </si>
  <si>
    <t>Malinovského - rekonstrukce komunikace a inženýrských sítí</t>
  </si>
  <si>
    <t>MDO - rekonstrukce rozvoden scénické technologie</t>
  </si>
  <si>
    <t>Moravská cyklostezka na území ORP Olomouc</t>
  </si>
  <si>
    <t>MŠ Dělnická - vstup</t>
  </si>
  <si>
    <t>24294</t>
  </si>
  <si>
    <t>Multifunkční hala</t>
  </si>
  <si>
    <t>Neředínská, U dvora, Letců - rekonstrukce komunikace a inženýrských sítí</t>
  </si>
  <si>
    <t>Obnova zeleně v olomouckých historických parcích, Rudolfova alej</t>
  </si>
  <si>
    <t xml:space="preserve">Okružní, směr centrum Haná - zastávka MHD </t>
  </si>
  <si>
    <t xml:space="preserve">Okružní, směr město - zastávka MHD </t>
  </si>
  <si>
    <t xml:space="preserve">Olomouc - komunikace Pražská - Křelovská </t>
  </si>
  <si>
    <t>Pasteurova - přechod pro chodce</t>
  </si>
  <si>
    <t>Přemístění zastávkových panelů  MHD</t>
  </si>
  <si>
    <t>Protipovodňová opatření - etapa II.B</t>
  </si>
  <si>
    <t>IP dle smlouvy s OLTERM &amp; TD Olomouc, a. s.                                   (5.100 tis. hlavní smlouva a 2.900 tis. plavání batolat)</t>
  </si>
  <si>
    <t>příjmy z úroků</t>
  </si>
  <si>
    <t>přijaté sankční platby</t>
  </si>
  <si>
    <t>Celkem odbor ochrany</t>
  </si>
  <si>
    <t>Celkem objednávky veř. služeb dle odborů</t>
  </si>
  <si>
    <t>TSMO, a. s. celkem</t>
  </si>
  <si>
    <t>Dopravní obslužnost celkem</t>
  </si>
  <si>
    <t xml:space="preserve">z toho: DPMO, a. s. </t>
  </si>
  <si>
    <t xml:space="preserve">           ostatní</t>
  </si>
  <si>
    <t>FLORA, a. s. celkem</t>
  </si>
  <si>
    <t>Správa nemovitostí Olomouc, a. s.</t>
  </si>
  <si>
    <t>CELKEM obj. veř. služeb dle subjektů</t>
  </si>
  <si>
    <t>rozdíl - rozpis - sumář</t>
  </si>
  <si>
    <t>IP</t>
  </si>
  <si>
    <t xml:space="preserve">Položka </t>
  </si>
  <si>
    <t>zpřístupnění kostelů v tur. sezóně - farnost sv. Mořice, vč. Trojice</t>
  </si>
  <si>
    <t>IP org. 250</t>
  </si>
  <si>
    <t>zpřístupnění kostelů v tur. sezóně - farnost sv. Václava</t>
  </si>
  <si>
    <t>zpřístupnění kostelů v tur. sezóně - Akademická farnost P. M. Sněžné</t>
  </si>
  <si>
    <t>IP - dle usnesení RMO 14. 10. 2008</t>
  </si>
  <si>
    <t>Pivní festival</t>
  </si>
  <si>
    <t>Festival Visegradské 4 (jazzový)</t>
  </si>
  <si>
    <t xml:space="preserve">příspěvky na akce Univerzity Palackého </t>
  </si>
  <si>
    <t>vč. Dějin města, Academia film Olomouc (IP)</t>
  </si>
  <si>
    <t>1. Holický fotbalový klub Olomouc</t>
  </si>
  <si>
    <t>Olterm &amp; TD, a. s. - správa a provoz Plaveckého stadionu</t>
  </si>
  <si>
    <t>Olterm &amp; TD, a. s. - opravy Plaveckého stadionu</t>
  </si>
  <si>
    <r>
      <t>5161-</t>
    </r>
    <r>
      <rPr>
        <sz val="8"/>
        <rFont val="Arial CE"/>
        <family val="2"/>
      </rPr>
      <t>služby pošt</t>
    </r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</si>
  <si>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</si>
  <si>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</si>
  <si>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</si>
  <si>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</si>
  <si>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</si>
  <si>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</si>
  <si>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</si>
  <si>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</si>
  <si>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</si>
  <si>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</si>
  <si>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>daň z příjmů práv. osob</t>
  </si>
  <si>
    <t>daň z příjmů práv. osob za obce (20 %)</t>
  </si>
  <si>
    <t>daň z přidané hodnoty</t>
  </si>
  <si>
    <t>Městská policie</t>
  </si>
  <si>
    <t>Asociace turistických a inf. center - čl. příspěvek</t>
  </si>
  <si>
    <t>Olomoucké kulturní léto</t>
  </si>
  <si>
    <t>Podzimní festival duchovní hudby</t>
  </si>
  <si>
    <t>maršál Radecký</t>
  </si>
  <si>
    <t>Kašpárkova říše</t>
  </si>
  <si>
    <t>Svátky písní</t>
  </si>
  <si>
    <t>Konfederace politických vězňů</t>
  </si>
  <si>
    <t>Žerotín</t>
  </si>
  <si>
    <t xml:space="preserve">Divadelní FLORA </t>
  </si>
  <si>
    <t>HC Olomouc - provoz Zimního stadionu</t>
  </si>
  <si>
    <r>
      <t>5163-</t>
    </r>
    <r>
      <rPr>
        <sz val="8"/>
        <rFont val="Arial CE"/>
        <family val="2"/>
      </rPr>
      <t>služby peněžních ústavů</t>
    </r>
  </si>
  <si>
    <t>obnovení revolvingového úvěru u KB, a. s. na období 2009 - 2010, sloužícího k překlenutí časového nesouladu mezi příjmy a výdaji města</t>
  </si>
  <si>
    <t>splátka revolvingového úvěru u KB, a. s. za období 2008 - 2009</t>
  </si>
  <si>
    <t>příjmy</t>
  </si>
  <si>
    <t>zdroje FRB celkem</t>
  </si>
  <si>
    <t>výdaje</t>
  </si>
  <si>
    <t>bydlení a byt. hospodářství</t>
  </si>
  <si>
    <t>výdaje FRB celkem</t>
  </si>
  <si>
    <t>HCO - podpora vrcholového sportu a mládeže</t>
  </si>
  <si>
    <t>příspěvky v oblasti sportu a tělovýchovy (granty)</t>
  </si>
  <si>
    <t>org. 1</t>
  </si>
  <si>
    <t>org. 4</t>
  </si>
  <si>
    <t>org. 2</t>
  </si>
  <si>
    <t>org. 3</t>
  </si>
  <si>
    <t xml:space="preserve">příspěvky v oblasti zdravotnictví </t>
  </si>
  <si>
    <t xml:space="preserve">příspěvky v sociální oblasti             </t>
  </si>
  <si>
    <t>Hospic - příspěvek na úhradu provozních nákladů</t>
  </si>
  <si>
    <t>Soutěž o nejkrásnější květinovou výzdobu v Olomouci</t>
  </si>
  <si>
    <t>přísp. v souvislosti s živel. pohromami a ost. činnosti</t>
  </si>
  <si>
    <t>Členské příspěvky:</t>
  </si>
  <si>
    <t>org. 263   (IP)</t>
  </si>
  <si>
    <t>org. 250       (IP)</t>
  </si>
  <si>
    <t xml:space="preserve">org. 1056: protipovodňová opatření - údržba koryta Nemilanka v Povelské ul. 26 tis., údržba koryta a přilehlých ploch na ul. Zolova, údržba koryta Adamovka v kat. území Droždín - Sv. Kopeček 25 tis., údržba vodočtů a zařízení CO 15 tis., údržba přečerpávací stanice Chomoutov 91 tis., údržba související dešťové kanalizace Chomoutov                                   90 tis. </t>
  </si>
  <si>
    <t>tržba za kopírování na veřejné kopírce na Hynaisově ulici</t>
  </si>
  <si>
    <t>platby občanů za používání internetu</t>
  </si>
  <si>
    <t>příjmy z prodeje zboží</t>
  </si>
  <si>
    <t>odb. soc. služeb a zdravotnictví - příjmy z prodeje tiskopisů receptů</t>
  </si>
  <si>
    <t>org. 10562; z toho zimní posypové služby 12.906 tis. (org. 105621)</t>
  </si>
  <si>
    <t>v HČ zahrnut nájem ve výši 4,5 mil. Kč + DPH (tj. 5.355 tis. Kč)</t>
  </si>
  <si>
    <t xml:space="preserve">org. </t>
  </si>
  <si>
    <t>§</t>
  </si>
  <si>
    <t>pol.</t>
  </si>
  <si>
    <t>Název stavby</t>
  </si>
  <si>
    <t>A - stavební investice</t>
  </si>
  <si>
    <t>Centrum sportu a zdraví - II.etapa - komunikace</t>
  </si>
  <si>
    <t>realizuje odbor investic</t>
  </si>
  <si>
    <t xml:space="preserve">Hálkova 20 - rekonstrukce výtahu                                                                                      </t>
  </si>
  <si>
    <t>org. 2674 (DPMO, Veolia Transport Morava, ČD)</t>
  </si>
  <si>
    <t>org. 2675</t>
  </si>
  <si>
    <t>Pol.</t>
  </si>
  <si>
    <t>Organizace</t>
  </si>
  <si>
    <t>Služby</t>
  </si>
  <si>
    <t>TSMO, a. s.</t>
  </si>
  <si>
    <t>opravy komunikací</t>
  </si>
  <si>
    <t>skládka materiálu</t>
  </si>
  <si>
    <t>org. 10563</t>
  </si>
  <si>
    <t>podzemní parkoviště</t>
  </si>
  <si>
    <t>org. 10564</t>
  </si>
  <si>
    <t>pasport MK</t>
  </si>
  <si>
    <t>org. 10565</t>
  </si>
  <si>
    <t>rozkopávky MK</t>
  </si>
  <si>
    <t>org. 10566</t>
  </si>
  <si>
    <t>výběr parkovného</t>
  </si>
  <si>
    <t>org. 10561</t>
  </si>
  <si>
    <t>DPMO, a. s.</t>
  </si>
  <si>
    <t>dopravní obslužnost</t>
  </si>
  <si>
    <t>org. 2671</t>
  </si>
  <si>
    <t>org. 2672</t>
  </si>
  <si>
    <t>ostatní</t>
  </si>
  <si>
    <t>dotace tisku jízd. řádů</t>
  </si>
  <si>
    <t>org. 2673</t>
  </si>
  <si>
    <t>smluvní jízdné</t>
  </si>
  <si>
    <t>objížďky, změny jízdních řádů</t>
  </si>
  <si>
    <t>veřejné osvětlení a SSZ</t>
  </si>
  <si>
    <t>org. 10567</t>
  </si>
  <si>
    <t>pasport VO a SSZ</t>
  </si>
  <si>
    <t>org. 10568</t>
  </si>
  <si>
    <t>Celkem odbor dopravy</t>
  </si>
  <si>
    <t>11 - odb. vn. vztahů a informací</t>
  </si>
  <si>
    <t>udržování a opravy inform. systému                                             v přednádražním prostoru</t>
  </si>
  <si>
    <t>org. 1056</t>
  </si>
  <si>
    <t>kontrola tech. stavu a údržba veř. hřišť</t>
  </si>
  <si>
    <t xml:space="preserve">org. 1056 </t>
  </si>
  <si>
    <t>Celkem odbor vn. vztahů a inf.</t>
  </si>
  <si>
    <t>čl. příspěvek Sdružení azyl. domů</t>
  </si>
  <si>
    <t>Program prevence kriminality</t>
  </si>
  <si>
    <t>příspěvek k rozdělení dle požadavku komise pro prev. kriminality a bezpečnost</t>
  </si>
  <si>
    <t>5222, 5229</t>
  </si>
  <si>
    <t>veř. finanční podpora v oblasti tvorby a ochrany živ. prostředí</t>
  </si>
  <si>
    <t>Celkem provozní příspěvky a dotace</t>
  </si>
  <si>
    <r>
      <t>6171</t>
    </r>
    <r>
      <rPr>
        <sz val="8"/>
        <rFont val="Arial CE"/>
        <family val="2"/>
      </rPr>
      <t>-činnost místní správy</t>
    </r>
  </si>
  <si>
    <t>org. 1056 - 252 tis. běžný provoz</t>
  </si>
  <si>
    <t>Protipovodňová opatření na Nemilance</t>
  </si>
  <si>
    <t>24759</t>
  </si>
  <si>
    <t>Přeložka sběrače C</t>
  </si>
  <si>
    <t>Sluňákov, o. p. s. - příspěvek na činnost</t>
  </si>
  <si>
    <t>VÝDAJE CELKEM</t>
  </si>
  <si>
    <t>z toho tř. 5 - provoz</t>
  </si>
  <si>
    <t>- odbory</t>
  </si>
  <si>
    <t>- příspěvkové organizace</t>
  </si>
  <si>
    <t>- příspěvkové organizace - škol. subj.</t>
  </si>
  <si>
    <t>- objednávky veř. služeb u a. s.</t>
  </si>
  <si>
    <t>- výdaje účel. fondů (FRB)</t>
  </si>
  <si>
    <t xml:space="preserve"> - vrácené DPH</t>
  </si>
  <si>
    <t>kontrola součtu financování</t>
  </si>
  <si>
    <t>krátkodobé přijaté půjčené prostředky</t>
  </si>
  <si>
    <t>uhrazené splátky krátkodobých přij. půjček</t>
  </si>
  <si>
    <t>uhrazené splátky dlouhodobých přij. půjček</t>
  </si>
  <si>
    <t>z toho pol. 8115 - změna stavu krátkodobých prostředků na bank. účtech</t>
  </si>
  <si>
    <t>udržování  mobiliáře v přednádražním prostoru</t>
  </si>
  <si>
    <t>údržba veř. WC, Sokolská ul.-údržba mobiliáře</t>
  </si>
  <si>
    <t>Celkem odbor správy</t>
  </si>
  <si>
    <t>org. 251       (IP)</t>
  </si>
  <si>
    <t>Celkem členské příspěvky</t>
  </si>
  <si>
    <t>Tyto provozní transfery jsou součástí rozpočtu jednotlivých odborů.</t>
  </si>
  <si>
    <t>org. 251</t>
  </si>
  <si>
    <t>realizace projektu "Olomouc Region Card"</t>
  </si>
  <si>
    <t>D - ostatní nákup dlouhodobého nehmotného majetku - odbor koncepce a rozvoje</t>
  </si>
  <si>
    <t>Sdružení azyl. domů - roční poplatek</t>
  </si>
  <si>
    <t xml:space="preserve">  </t>
  </si>
  <si>
    <r>
      <t xml:space="preserve"> </t>
    </r>
    <r>
      <rPr>
        <sz val="8"/>
        <rFont val="Arial"/>
        <family val="2"/>
      </rPr>
      <t>ve výdajích ekonom. odboru se promítne 50 % odvod do státního rozpočtu, tj. 13,5 mil. Kč</t>
    </r>
  </si>
  <si>
    <r>
      <t xml:space="preserve">1) </t>
    </r>
    <r>
      <rPr>
        <sz val="8"/>
        <rFont val="Arial"/>
        <family val="2"/>
      </rPr>
      <t>MŠ: návrh neobsahuje částku na krytí odpisů</t>
    </r>
  </si>
  <si>
    <r>
      <t xml:space="preserve">2) </t>
    </r>
    <r>
      <rPr>
        <sz val="8"/>
        <rFont val="Arial"/>
        <family val="2"/>
      </rPr>
      <t>ZŠ: návrh neobsahuje částku na krytí odpisů</t>
    </r>
  </si>
  <si>
    <t>údržba odvodňovacího koryta Povelská</t>
  </si>
  <si>
    <t>org. 1056 - 24 tis. Památník bojovníků za svobodu a demokracii,                               290 tis. Michalské schody</t>
  </si>
  <si>
    <r>
      <t>8115</t>
    </r>
    <r>
      <rPr>
        <sz val="8"/>
        <rFont val="Arial CE"/>
        <family val="0"/>
      </rPr>
      <t>-změna stavu na bank. účtech</t>
    </r>
  </si>
  <si>
    <t xml:space="preserve">tř. 8 - financování </t>
  </si>
  <si>
    <t>Příjmy FRB celkem</t>
  </si>
  <si>
    <t>zapojení části zůstatku na účtu fondu (podmíněno schválením</t>
  </si>
  <si>
    <t xml:space="preserve">úpravy pravidel). Tato částka neslouží ke krytí výdajů fondu, </t>
  </si>
  <si>
    <t>ale jako uvažovaný přebytek hospodaření kryje část výdajů</t>
  </si>
  <si>
    <t>rozpočtu SmOl v r. 2009.</t>
  </si>
  <si>
    <t>tato částka se zvýší o volný zůstatek na účtu fondu k 31. 12. 2008</t>
  </si>
  <si>
    <t>z toho tř. 6 - investice SmOl</t>
  </si>
  <si>
    <t>mandátní smlouva</t>
  </si>
  <si>
    <t>pasport VZ</t>
  </si>
  <si>
    <r>
      <t>5901-</t>
    </r>
    <r>
      <rPr>
        <sz val="8"/>
        <rFont val="Arial CE"/>
        <family val="2"/>
      </rPr>
      <t>nespecifikované rezervy</t>
    </r>
  </si>
  <si>
    <t>čl. příspěvek ve Sdružení obcí vodovod Pomoraví</t>
  </si>
  <si>
    <t>07-odbor dopravy</t>
  </si>
  <si>
    <t>čl. příspěvek Sdružení správců komunikací</t>
  </si>
  <si>
    <t>11-odbor vn. vztahů a inf.</t>
  </si>
  <si>
    <t>MŠ I. Hermanna</t>
  </si>
  <si>
    <t>čl. poplatek Sdružení CR Stř. Morava</t>
  </si>
  <si>
    <t>Účel</t>
  </si>
  <si>
    <t>03-odbor koncepce a rozvoje</t>
  </si>
  <si>
    <t>členské přísp. v odbor. asociacích a spol. pro prac. vysílané zaměst.</t>
  </si>
  <si>
    <t>Regionální fond pro přípravu projektů</t>
  </si>
  <si>
    <t xml:space="preserve">Sdružení obcí střední Moravy (4,- Kč na obyv.) </t>
  </si>
  <si>
    <t xml:space="preserve">Svaz měst a obcí - čl. příspěvky </t>
  </si>
  <si>
    <t>Sdružení historických sídel - čl. příspěvek</t>
  </si>
  <si>
    <t>Schválený rozpočet na rok 2009</t>
  </si>
  <si>
    <t>Schválený rozpočet                   na rok 2009</t>
  </si>
  <si>
    <t>Schválený rozpočet                       na rok 2009</t>
  </si>
  <si>
    <t>Schválený rozpočet             na rok 2009</t>
  </si>
  <si>
    <t>obstarávání správy nemovitostí</t>
  </si>
  <si>
    <t>org. 1670</t>
  </si>
  <si>
    <t>správa a provoz pítka - P. Malého prince</t>
  </si>
  <si>
    <t>provozování fontány a pítek v přednádražním prostoru</t>
  </si>
  <si>
    <t>Celkem odbor majetkoprávní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</si>
  <si>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</si>
  <si>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</si>
  <si>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Odbor</t>
  </si>
  <si>
    <t>daň z nemovitostí</t>
  </si>
  <si>
    <t>daně celkem</t>
  </si>
  <si>
    <t>poplatky za znečišťování ovzduší</t>
  </si>
  <si>
    <t>Příloha č. 1</t>
  </si>
  <si>
    <t>Rekapitulace rozpočtu na rok 2009</t>
  </si>
  <si>
    <t>str. 1</t>
  </si>
  <si>
    <t>Příloha č. 2</t>
  </si>
  <si>
    <t>str. 2 - 3</t>
  </si>
  <si>
    <t>Příloha č. 3</t>
  </si>
  <si>
    <t>str. 4</t>
  </si>
  <si>
    <t>Příloha č. 4</t>
  </si>
  <si>
    <t>Sumář objednávek veřejných služeb u akciových společností v roce 2009</t>
  </si>
  <si>
    <t>str. 5 - 6</t>
  </si>
  <si>
    <t>Příloha č. 5</t>
  </si>
  <si>
    <t>Rozpočet příspěvkových organizací v roce 2009 - provozní část</t>
  </si>
  <si>
    <t>Fond rozvoje bydlení - klasický, povodňový v roce 2009</t>
  </si>
  <si>
    <t>Příloha č. 7</t>
  </si>
  <si>
    <t>Schválený rozpočet investičních akcí na rok 2009</t>
  </si>
  <si>
    <t>Část A:</t>
  </si>
  <si>
    <t>Část B:</t>
  </si>
  <si>
    <t>Sumář provozních  výdajů odborů MmOl v roce 2009</t>
  </si>
  <si>
    <t>Příjmy roku  2009</t>
  </si>
  <si>
    <t>str. 7 - 8</t>
  </si>
  <si>
    <t>Příloha č. 6 a)</t>
  </si>
  <si>
    <t>str. 9</t>
  </si>
  <si>
    <t>Příloha č. 6 b)</t>
  </si>
  <si>
    <t>Rozpočet příspěvkových organizací v roce 2009 - školských právních subjektů - provozní část</t>
  </si>
  <si>
    <t>str. 10</t>
  </si>
  <si>
    <t>Provozní transfery (dotace, příspěvky a granty) roku 2009</t>
  </si>
  <si>
    <t>str. 11 - 13</t>
  </si>
  <si>
    <t>str. 1 - 8</t>
  </si>
  <si>
    <t>zapojení části zůstatku FRB (podmíněno změnou pravidel)</t>
  </si>
  <si>
    <t>Hřbitovy města Olomouce</t>
  </si>
  <si>
    <t>3632-5331-1650</t>
  </si>
  <si>
    <t>Správa lesů města Olomouce</t>
  </si>
  <si>
    <t>1031-5331-1780</t>
  </si>
  <si>
    <t>CELKEM přísp. organizace</t>
  </si>
  <si>
    <t>Org.</t>
  </si>
  <si>
    <t>Školské právní subjekty</t>
  </si>
  <si>
    <t>MŠ Jílová</t>
  </si>
  <si>
    <t>MŠ Škrétova</t>
  </si>
  <si>
    <t>MŠ Helsinská</t>
  </si>
  <si>
    <t>MŠ Kpt. Nálepky</t>
  </si>
  <si>
    <t>MŠ Žižkovo nám.</t>
  </si>
  <si>
    <t>MŠ Wolkerova</t>
  </si>
  <si>
    <t>MŠ Dělnická</t>
  </si>
  <si>
    <t>06 - odbor in. auditu a kontroly</t>
  </si>
  <si>
    <t>Schválený rozpočet                                    na rok 2009                                       v Kč</t>
  </si>
  <si>
    <t>Schválený rozpočet                              na rok 2009                                                 v Kč</t>
  </si>
  <si>
    <t>Schválený rozpočet                     na rok 2009                   v Kč</t>
  </si>
  <si>
    <t>Schválený rozpočet                      na rok 2009                         v Kč</t>
  </si>
  <si>
    <t>Schválený rozpočet                                  na rok 2009                   v Kč</t>
  </si>
  <si>
    <t>Schválený rozpočet          na rok 2009                                                         v Kč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</si>
</sst>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_-* #,##0\ _K_č_-;\-* #,##0\ _K_č_-;_-* &quot;-&quot;??\ _K_č_-;_-@_-"/>
    <numFmt numFmtId="167" formatCode="d/m/yy"/>
    <numFmt numFmtId="168" formatCode="#,##0\ _K_č"/>
    <numFmt numFmtId="169" formatCode="#\ ###\ ###\ ###"/>
    <numFmt numFmtId="170" formatCode="d/m\."/>
    <numFmt numFmtId="171" formatCode="#,##0_ ;[Red]\-#,##0\ "/>
    <numFmt numFmtId="172" formatCode="#,##0.000"/>
    <numFmt numFmtId="173" formatCode="#,##0\ &quot;Kč&quot;"/>
    <numFmt numFmtId="174" formatCode="#,##0_ ;\-#,##0\ "/>
    <numFmt numFmtId="175" formatCode="_-* #,##0.0\ _K_č_-;\-* #,##0.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[$-405]d\.\ mmmm\ yyyy"/>
  </numFmts>
  <fonts count="4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8"/>
      <name val="Arial Narrow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8"/>
      <color indexed="14"/>
      <name val="Arial CE"/>
      <family val="2"/>
    </font>
    <font>
      <b/>
      <sz val="8"/>
      <name val="Arial CE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8"/>
      <color indexed="8"/>
      <name val="Arial CE"/>
      <family val="2"/>
    </font>
    <font>
      <sz val="7"/>
      <name val="Arial Narrow"/>
      <family val="2"/>
    </font>
    <font>
      <b/>
      <i/>
      <sz val="9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Garamond"/>
      <family val="1"/>
    </font>
    <font>
      <sz val="10"/>
      <name val="Times New Roman"/>
      <family val="1"/>
    </font>
    <font>
      <sz val="12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4" fillId="4" borderId="6" xfId="0" applyFont="1" applyFill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3" fillId="0" borderId="5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49" fontId="4" fillId="5" borderId="10" xfId="0" applyNumberFormat="1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/>
    </xf>
    <xf numFmtId="49" fontId="4" fillId="5" borderId="8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3" fillId="2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0" fillId="0" borderId="12" xfId="0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3" fontId="3" fillId="5" borderId="1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left" vertical="top" shrinkToFit="1"/>
    </xf>
    <xf numFmtId="0" fontId="0" fillId="0" borderId="16" xfId="0" applyBorder="1" applyAlignment="1">
      <alignment vertical="top" shrinkToFit="1"/>
    </xf>
    <xf numFmtId="3" fontId="15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4" fontId="22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24" fillId="3" borderId="11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3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6" fillId="6" borderId="2" xfId="24" applyFont="1" applyFill="1" applyBorder="1" applyAlignment="1">
      <alignment horizontal="center" vertical="center"/>
      <protection/>
    </xf>
    <xf numFmtId="0" fontId="26" fillId="6" borderId="2" xfId="24" applyFont="1" applyFill="1" applyBorder="1" applyAlignment="1">
      <alignment horizontal="center" vertical="center" wrapText="1"/>
      <protection/>
    </xf>
    <xf numFmtId="0" fontId="26" fillId="6" borderId="2" xfId="24" applyFont="1" applyFill="1" applyBorder="1">
      <alignment/>
      <protection/>
    </xf>
    <xf numFmtId="0" fontId="26" fillId="7" borderId="20" xfId="24" applyFont="1" applyFill="1" applyBorder="1" applyAlignment="1">
      <alignment horizontal="left" vertical="center"/>
      <protection/>
    </xf>
    <xf numFmtId="0" fontId="20" fillId="0" borderId="20" xfId="24" applyBorder="1" applyAlignment="1">
      <alignment horizontal="left" vertical="center"/>
      <protection/>
    </xf>
    <xf numFmtId="0" fontId="20" fillId="0" borderId="3" xfId="24" applyBorder="1" applyAlignment="1">
      <alignment horizontal="left" vertical="center"/>
      <protection/>
    </xf>
    <xf numFmtId="0" fontId="20" fillId="0" borderId="21" xfId="24" applyBorder="1" applyAlignment="1">
      <alignment horizontal="left" vertical="center"/>
      <protection/>
    </xf>
    <xf numFmtId="0" fontId="20" fillId="0" borderId="11" xfId="24" applyFont="1" applyFill="1" applyBorder="1" applyAlignment="1">
      <alignment horizontal="center" vertical="center"/>
      <protection/>
    </xf>
    <xf numFmtId="0" fontId="20" fillId="0" borderId="11" xfId="24" applyFont="1" applyFill="1" applyBorder="1" applyAlignment="1">
      <alignment horizontal="left" vertical="center"/>
      <protection/>
    </xf>
    <xf numFmtId="0" fontId="20" fillId="0" borderId="11" xfId="24" applyFont="1" applyFill="1" applyBorder="1" applyAlignment="1">
      <alignment horizontal="left" vertical="center" wrapText="1"/>
      <protection/>
    </xf>
    <xf numFmtId="0" fontId="20" fillId="0" borderId="0" xfId="24" applyFill="1" applyBorder="1">
      <alignment/>
      <protection/>
    </xf>
    <xf numFmtId="0" fontId="20" fillId="0" borderId="0" xfId="24" applyFill="1">
      <alignment/>
      <protection/>
    </xf>
    <xf numFmtId="1" fontId="20" fillId="0" borderId="11" xfId="23" applyNumberFormat="1" applyFont="1" applyFill="1" applyBorder="1" applyAlignment="1">
      <alignment horizontal="center" vertical="center"/>
      <protection/>
    </xf>
    <xf numFmtId="0" fontId="20" fillId="0" borderId="0" xfId="24">
      <alignment/>
      <protection/>
    </xf>
    <xf numFmtId="0" fontId="20" fillId="0" borderId="11" xfId="23" applyFont="1" applyFill="1" applyBorder="1" applyAlignment="1">
      <alignment horizontal="center" vertical="center"/>
      <protection/>
    </xf>
    <xf numFmtId="0" fontId="20" fillId="0" borderId="11" xfId="24" applyFont="1" applyFill="1" applyBorder="1" applyAlignment="1">
      <alignment horizontal="center" vertical="center"/>
      <protection/>
    </xf>
    <xf numFmtId="0" fontId="20" fillId="0" borderId="18" xfId="24" applyFont="1" applyFill="1" applyBorder="1" applyAlignment="1">
      <alignment horizontal="center" vertical="center"/>
      <protection/>
    </xf>
    <xf numFmtId="0" fontId="20" fillId="0" borderId="14" xfId="24" applyFont="1" applyFill="1" applyBorder="1" applyAlignment="1">
      <alignment horizontal="center" vertical="center"/>
      <protection/>
    </xf>
    <xf numFmtId="0" fontId="27" fillId="0" borderId="11" xfId="24" applyFont="1" applyFill="1" applyBorder="1" applyAlignment="1">
      <alignment horizontal="center" vertical="center"/>
      <protection/>
    </xf>
    <xf numFmtId="0" fontId="20" fillId="0" borderId="18" xfId="24" applyFont="1" applyFill="1" applyBorder="1" applyAlignment="1">
      <alignment horizontal="center" vertical="center"/>
      <protection/>
    </xf>
    <xf numFmtId="0" fontId="20" fillId="0" borderId="22" xfId="24" applyFill="1" applyBorder="1">
      <alignment/>
      <protection/>
    </xf>
    <xf numFmtId="0" fontId="20" fillId="0" borderId="11" xfId="24" applyFill="1" applyBorder="1">
      <alignment/>
      <protection/>
    </xf>
    <xf numFmtId="0" fontId="20" fillId="0" borderId="18" xfId="23" applyFont="1" applyFill="1" applyBorder="1" applyAlignment="1">
      <alignment horizontal="center" vertical="center"/>
      <protection/>
    </xf>
    <xf numFmtId="0" fontId="20" fillId="0" borderId="14" xfId="24" applyFont="1" applyFill="1" applyBorder="1" applyAlignment="1">
      <alignment horizontal="center" vertical="center"/>
      <protection/>
    </xf>
    <xf numFmtId="0" fontId="20" fillId="0" borderId="11" xfId="23" applyFont="1" applyFill="1" applyBorder="1" applyAlignment="1">
      <alignment horizontal="left" vertical="center"/>
      <protection/>
    </xf>
    <xf numFmtId="0" fontId="20" fillId="0" borderId="19" xfId="24" applyFont="1" applyFill="1" applyBorder="1" applyAlignment="1">
      <alignment horizontal="center" vertical="center"/>
      <protection/>
    </xf>
    <xf numFmtId="0" fontId="20" fillId="0" borderId="18" xfId="24" applyFont="1" applyFill="1" applyBorder="1" applyAlignment="1">
      <alignment horizontal="left" vertical="center"/>
      <protection/>
    </xf>
    <xf numFmtId="0" fontId="20" fillId="0" borderId="23" xfId="24" applyFill="1" applyBorder="1">
      <alignment/>
      <protection/>
    </xf>
    <xf numFmtId="0" fontId="20" fillId="0" borderId="18" xfId="24" applyFill="1" applyBorder="1">
      <alignment/>
      <protection/>
    </xf>
    <xf numFmtId="0" fontId="20" fillId="0" borderId="15" xfId="24" applyFont="1" applyFill="1" applyBorder="1" applyAlignment="1">
      <alignment horizontal="center" vertical="center"/>
      <protection/>
    </xf>
    <xf numFmtId="0" fontId="20" fillId="0" borderId="15" xfId="24" applyFont="1" applyFill="1" applyBorder="1" applyAlignment="1">
      <alignment horizontal="left" vertical="center"/>
      <protection/>
    </xf>
    <xf numFmtId="0" fontId="27" fillId="0" borderId="11" xfId="24" applyFont="1" applyFill="1" applyBorder="1">
      <alignment/>
      <protection/>
    </xf>
    <xf numFmtId="0" fontId="20" fillId="7" borderId="11" xfId="24" applyFont="1" applyFill="1" applyBorder="1" applyAlignment="1">
      <alignment horizontal="center" vertical="center"/>
      <protection/>
    </xf>
    <xf numFmtId="0" fontId="20" fillId="7" borderId="11" xfId="24" applyFont="1" applyFill="1" applyBorder="1" applyAlignment="1">
      <alignment horizontal="center" vertical="center" wrapText="1"/>
      <protection/>
    </xf>
    <xf numFmtId="1" fontId="20" fillId="7" borderId="11" xfId="24" applyNumberFormat="1" applyFont="1" applyFill="1" applyBorder="1" applyAlignment="1">
      <alignment horizontal="left" vertical="center"/>
      <protection/>
    </xf>
    <xf numFmtId="0" fontId="20" fillId="7" borderId="11" xfId="24" applyFont="1" applyFill="1" applyBorder="1" applyAlignment="1">
      <alignment horizontal="justify" wrapText="1"/>
      <protection/>
    </xf>
    <xf numFmtId="0" fontId="20" fillId="7" borderId="0" xfId="24" applyFill="1" applyBorder="1">
      <alignment/>
      <protection/>
    </xf>
    <xf numFmtId="0" fontId="27" fillId="7" borderId="0" xfId="24" applyFont="1" applyFill="1" applyBorder="1">
      <alignment/>
      <protection/>
    </xf>
    <xf numFmtId="0" fontId="20" fillId="7" borderId="0" xfId="24" applyFill="1">
      <alignment/>
      <protection/>
    </xf>
    <xf numFmtId="0" fontId="20" fillId="0" borderId="11" xfId="24" applyBorder="1">
      <alignment/>
      <protection/>
    </xf>
    <xf numFmtId="3" fontId="20" fillId="0" borderId="0" xfId="24" applyNumberFormat="1" applyFont="1" applyFill="1" applyBorder="1" applyAlignment="1">
      <alignment horizontal="right"/>
      <protection/>
    </xf>
    <xf numFmtId="0" fontId="20" fillId="0" borderId="2" xfId="24" applyFont="1" applyFill="1" applyBorder="1" applyAlignment="1">
      <alignment horizontal="center"/>
      <protection/>
    </xf>
    <xf numFmtId="0" fontId="20" fillId="0" borderId="2" xfId="24" applyFont="1" applyFill="1" applyBorder="1" applyAlignment="1">
      <alignment horizontal="center" wrapText="1"/>
      <protection/>
    </xf>
    <xf numFmtId="0" fontId="28" fillId="0" borderId="2" xfId="24" applyFont="1" applyFill="1" applyBorder="1" applyAlignment="1">
      <alignment horizontal="left" vertical="center" wrapText="1"/>
      <protection/>
    </xf>
    <xf numFmtId="0" fontId="20" fillId="0" borderId="2" xfId="24" applyFont="1" applyFill="1" applyBorder="1" applyAlignment="1">
      <alignment horizontal="justify" wrapText="1"/>
      <protection/>
    </xf>
    <xf numFmtId="0" fontId="20" fillId="0" borderId="2" xfId="24" applyFill="1" applyBorder="1">
      <alignment/>
      <protection/>
    </xf>
    <xf numFmtId="0" fontId="20" fillId="0" borderId="2" xfId="24" applyBorder="1">
      <alignment/>
      <protection/>
    </xf>
    <xf numFmtId="0" fontId="20" fillId="0" borderId="0" xfId="24" applyFont="1" applyFill="1" applyAlignment="1">
      <alignment horizontal="center"/>
      <protection/>
    </xf>
    <xf numFmtId="0" fontId="27" fillId="0" borderId="0" xfId="24" applyFont="1" applyFill="1" applyAlignment="1">
      <alignment horizontal="left" wrapText="1"/>
      <protection/>
    </xf>
    <xf numFmtId="1" fontId="27" fillId="0" borderId="0" xfId="24" applyNumberFormat="1" applyFont="1" applyFill="1" applyBorder="1" applyAlignment="1">
      <alignment/>
      <protection/>
    </xf>
    <xf numFmtId="0" fontId="20" fillId="0" borderId="0" xfId="24" applyFont="1" applyFill="1" applyAlignment="1">
      <alignment wrapText="1"/>
      <protection/>
    </xf>
    <xf numFmtId="0" fontId="26" fillId="0" borderId="0" xfId="24" applyFont="1" applyFill="1" applyAlignment="1">
      <alignment horizontal="center"/>
      <protection/>
    </xf>
    <xf numFmtId="0" fontId="28" fillId="0" borderId="0" xfId="24" applyFont="1" applyFill="1" applyAlignment="1">
      <alignment horizontal="left"/>
      <protection/>
    </xf>
    <xf numFmtId="1" fontId="27" fillId="0" borderId="15" xfId="24" applyNumberFormat="1" applyFont="1" applyFill="1" applyBorder="1" applyAlignment="1">
      <alignment/>
      <protection/>
    </xf>
    <xf numFmtId="0" fontId="29" fillId="0" borderId="0" xfId="24" applyFont="1" applyFill="1" applyBorder="1" applyAlignment="1">
      <alignment horizontal="center" vertical="center" wrapText="1"/>
      <protection/>
    </xf>
    <xf numFmtId="0" fontId="20" fillId="0" borderId="0" xfId="24" applyFont="1" applyFill="1" applyBorder="1" applyAlignment="1">
      <alignment horizontal="left" wrapText="1"/>
      <protection/>
    </xf>
    <xf numFmtId="3" fontId="30" fillId="0" borderId="0" xfId="24" applyNumberFormat="1" applyFont="1" applyFill="1" applyBorder="1" applyAlignment="1">
      <alignment horizontal="right" wrapText="1"/>
      <protection/>
    </xf>
    <xf numFmtId="0" fontId="19" fillId="0" borderId="0" xfId="24" applyFont="1" applyFill="1" applyBorder="1" applyAlignment="1">
      <alignment horizontal="justify" vertical="top" wrapText="1"/>
      <protection/>
    </xf>
    <xf numFmtId="0" fontId="20" fillId="0" borderId="0" xfId="24" applyFill="1" applyBorder="1" applyAlignment="1">
      <alignment vertical="center"/>
      <protection/>
    </xf>
    <xf numFmtId="3" fontId="20" fillId="0" borderId="0" xfId="24" applyNumberFormat="1" applyFont="1" applyFill="1" applyBorder="1" applyAlignment="1">
      <alignment horizontal="right" wrapText="1"/>
      <protection/>
    </xf>
    <xf numFmtId="0" fontId="27" fillId="0" borderId="0" xfId="24" applyFont="1" applyFill="1" applyBorder="1" applyAlignment="1">
      <alignment horizontal="left" wrapText="1"/>
      <protection/>
    </xf>
    <xf numFmtId="0" fontId="26" fillId="0" borderId="0" xfId="24" applyFont="1" applyFill="1" applyBorder="1" applyAlignment="1">
      <alignment horizontal="center"/>
      <protection/>
    </xf>
    <xf numFmtId="0" fontId="27" fillId="0" borderId="0" xfId="24" applyFont="1" applyFill="1" applyBorder="1" applyAlignment="1">
      <alignment horizontal="left"/>
      <protection/>
    </xf>
    <xf numFmtId="1" fontId="28" fillId="0" borderId="0" xfId="24" applyNumberFormat="1" applyFont="1" applyFill="1" applyBorder="1" applyAlignment="1">
      <alignment/>
      <protection/>
    </xf>
    <xf numFmtId="0" fontId="20" fillId="0" borderId="0" xfId="24" applyFont="1" applyFill="1" applyBorder="1" applyAlignment="1">
      <alignment wrapText="1"/>
      <protection/>
    </xf>
    <xf numFmtId="0" fontId="20" fillId="0" borderId="0" xfId="24" applyFont="1" applyFill="1" applyBorder="1" applyAlignment="1">
      <alignment horizontal="center"/>
      <protection/>
    </xf>
    <xf numFmtId="0" fontId="20" fillId="0" borderId="0" xfId="24" applyFont="1" applyFill="1" applyBorder="1">
      <alignment/>
      <protection/>
    </xf>
    <xf numFmtId="1" fontId="20" fillId="0" borderId="0" xfId="23" applyNumberFormat="1" applyFont="1" applyFill="1" applyBorder="1" applyAlignment="1">
      <alignment horizontal="right" wrapText="1"/>
      <protection/>
    </xf>
    <xf numFmtId="0" fontId="20" fillId="0" borderId="0" xfId="24" applyNumberFormat="1" applyFont="1" applyFill="1" applyBorder="1" applyAlignment="1">
      <alignment horizontal="left" wrapText="1"/>
      <protection/>
    </xf>
    <xf numFmtId="3" fontId="20" fillId="0" borderId="0" xfId="24" applyNumberFormat="1" applyFont="1" applyFill="1" applyBorder="1" applyAlignment="1">
      <alignment wrapText="1"/>
      <protection/>
    </xf>
    <xf numFmtId="1" fontId="20" fillId="0" borderId="0" xfId="24" applyNumberFormat="1" applyFont="1" applyFill="1" applyBorder="1" applyAlignment="1">
      <alignment wrapText="1"/>
      <protection/>
    </xf>
    <xf numFmtId="0" fontId="20" fillId="0" borderId="0" xfId="24" applyFill="1" applyBorder="1" applyAlignment="1">
      <alignment wrapText="1"/>
      <protection/>
    </xf>
    <xf numFmtId="1" fontId="27" fillId="0" borderId="0" xfId="24" applyNumberFormat="1" applyFont="1" applyFill="1" applyAlignment="1">
      <alignment/>
      <protection/>
    </xf>
    <xf numFmtId="0" fontId="26" fillId="7" borderId="0" xfId="24" applyFont="1" applyFill="1" applyBorder="1" applyAlignment="1">
      <alignment horizontal="left" vertical="center"/>
      <protection/>
    </xf>
    <xf numFmtId="0" fontId="26" fillId="7" borderId="0" xfId="24" applyFont="1" applyFill="1" applyBorder="1" applyAlignment="1">
      <alignment horizontal="center" vertical="center"/>
      <protection/>
    </xf>
    <xf numFmtId="0" fontId="26" fillId="7" borderId="0" xfId="24" applyFont="1" applyFill="1" applyBorder="1" applyAlignment="1">
      <alignment horizontal="center" vertical="center" wrapText="1"/>
      <protection/>
    </xf>
    <xf numFmtId="0" fontId="26" fillId="7" borderId="0" xfId="24" applyFont="1" applyFill="1" applyBorder="1">
      <alignment/>
      <protection/>
    </xf>
    <xf numFmtId="0" fontId="20" fillId="0" borderId="11" xfId="23" applyFont="1" applyFill="1" applyBorder="1" applyAlignment="1">
      <alignment horizontal="left" vertical="center" wrapText="1"/>
      <protection/>
    </xf>
    <xf numFmtId="0" fontId="20" fillId="0" borderId="11" xfId="23" applyFont="1" applyFill="1" applyBorder="1" applyAlignment="1">
      <alignment horizontal="center" vertical="center"/>
      <protection/>
    </xf>
    <xf numFmtId="0" fontId="0" fillId="0" borderId="11" xfId="24" applyFont="1" applyFill="1" applyBorder="1" applyAlignment="1">
      <alignment horizontal="center" vertical="center"/>
      <protection/>
    </xf>
    <xf numFmtId="1" fontId="20" fillId="0" borderId="11" xfId="24" applyNumberFormat="1" applyFont="1" applyFill="1" applyBorder="1" applyAlignment="1">
      <alignment horizontal="center" vertical="center"/>
      <protection/>
    </xf>
    <xf numFmtId="0" fontId="20" fillId="7" borderId="11" xfId="24" applyFont="1" applyFill="1" applyBorder="1" applyAlignment="1">
      <alignment horizontal="left" vertical="center" wrapText="1"/>
      <protection/>
    </xf>
    <xf numFmtId="49" fontId="20" fillId="0" borderId="11" xfId="24" applyNumberFormat="1" applyFont="1" applyFill="1" applyBorder="1" applyAlignment="1">
      <alignment horizontal="center" vertical="center"/>
      <protection/>
    </xf>
    <xf numFmtId="0" fontId="30" fillId="0" borderId="11" xfId="24" applyFont="1" applyBorder="1" applyAlignment="1">
      <alignment horizontal="center" vertical="center"/>
      <protection/>
    </xf>
    <xf numFmtId="0" fontId="30" fillId="0" borderId="11" xfId="24" applyFont="1" applyFill="1" applyBorder="1" applyAlignment="1">
      <alignment horizontal="center" vertical="center"/>
      <protection/>
    </xf>
    <xf numFmtId="49" fontId="20" fillId="0" borderId="11" xfId="23" applyNumberFormat="1" applyFont="1" applyFill="1" applyBorder="1" applyAlignment="1">
      <alignment horizontal="center" vertical="center"/>
      <protection/>
    </xf>
    <xf numFmtId="1" fontId="20" fillId="0" borderId="11" xfId="23" applyNumberFormat="1" applyFont="1" applyFill="1" applyBorder="1" applyAlignment="1">
      <alignment horizontal="left" vertical="center" wrapText="1"/>
      <protection/>
    </xf>
    <xf numFmtId="0" fontId="31" fillId="0" borderId="0" xfId="24" applyFont="1" applyFill="1" applyBorder="1">
      <alignment/>
      <protection/>
    </xf>
    <xf numFmtId="1" fontId="20" fillId="0" borderId="0" xfId="24" applyNumberFormat="1" applyFill="1" applyBorder="1">
      <alignment/>
      <protection/>
    </xf>
    <xf numFmtId="1" fontId="20" fillId="0" borderId="0" xfId="24" applyNumberFormat="1">
      <alignment/>
      <protection/>
    </xf>
    <xf numFmtId="0" fontId="32" fillId="0" borderId="0" xfId="24" applyFont="1" applyFill="1" applyBorder="1">
      <alignment/>
      <protection/>
    </xf>
    <xf numFmtId="1" fontId="32" fillId="0" borderId="0" xfId="24" applyNumberFormat="1" applyFont="1" applyFill="1" applyBorder="1">
      <alignment/>
      <protection/>
    </xf>
    <xf numFmtId="1" fontId="32" fillId="0" borderId="0" xfId="24" applyNumberFormat="1" applyFont="1">
      <alignment/>
      <protection/>
    </xf>
    <xf numFmtId="0" fontId="33" fillId="0" borderId="0" xfId="24" applyFont="1" applyFill="1" applyBorder="1" applyAlignment="1">
      <alignment wrapText="1"/>
      <protection/>
    </xf>
    <xf numFmtId="3" fontId="33" fillId="0" borderId="0" xfId="24" applyNumberFormat="1" applyFont="1" applyFill="1" applyBorder="1" applyAlignment="1">
      <alignment horizontal="center"/>
      <protection/>
    </xf>
    <xf numFmtId="49" fontId="20" fillId="0" borderId="11" xfId="24" applyNumberFormat="1" applyFont="1" applyFill="1" applyBorder="1" applyAlignment="1">
      <alignment horizontal="center" vertical="center"/>
      <protection/>
    </xf>
    <xf numFmtId="1" fontId="34" fillId="0" borderId="0" xfId="24" applyNumberFormat="1" applyFont="1" applyFill="1" applyBorder="1">
      <alignment/>
      <protection/>
    </xf>
    <xf numFmtId="1" fontId="34" fillId="0" borderId="0" xfId="24" applyNumberFormat="1" applyFont="1">
      <alignment/>
      <protection/>
    </xf>
    <xf numFmtId="0" fontId="27" fillId="0" borderId="0" xfId="24" applyFont="1" applyFill="1" applyBorder="1">
      <alignment/>
      <protection/>
    </xf>
    <xf numFmtId="1" fontId="27" fillId="0" borderId="0" xfId="24" applyNumberFormat="1" applyFont="1" applyFill="1" applyBorder="1">
      <alignment/>
      <protection/>
    </xf>
    <xf numFmtId="1" fontId="27" fillId="0" borderId="0" xfId="24" applyNumberFormat="1" applyFont="1">
      <alignment/>
      <protection/>
    </xf>
    <xf numFmtId="0" fontId="20" fillId="7" borderId="11" xfId="23" applyFont="1" applyFill="1" applyBorder="1" applyAlignment="1">
      <alignment horizontal="left" vertical="center" wrapText="1"/>
      <protection/>
    </xf>
    <xf numFmtId="1" fontId="20" fillId="0" borderId="11" xfId="24" applyNumberFormat="1" applyFont="1" applyFill="1" applyBorder="1" applyAlignment="1">
      <alignment horizontal="center" vertical="center"/>
      <protection/>
    </xf>
    <xf numFmtId="0" fontId="20" fillId="7" borderId="11" xfId="23" applyFont="1" applyFill="1" applyBorder="1" applyAlignment="1">
      <alignment horizontal="center" vertical="center"/>
      <protection/>
    </xf>
    <xf numFmtId="0" fontId="20" fillId="0" borderId="18" xfId="24" applyFont="1" applyFill="1" applyBorder="1" applyAlignment="1">
      <alignment horizontal="left" vertical="center" wrapText="1"/>
      <protection/>
    </xf>
    <xf numFmtId="0" fontId="20" fillId="0" borderId="24" xfId="24" applyFont="1" applyFill="1" applyBorder="1" applyAlignment="1">
      <alignment horizontal="center" vertical="center"/>
      <protection/>
    </xf>
    <xf numFmtId="0" fontId="20" fillId="0" borderId="24" xfId="24" applyFont="1" applyFill="1" applyBorder="1" applyAlignment="1">
      <alignment horizontal="left" vertical="center" wrapText="1"/>
      <protection/>
    </xf>
    <xf numFmtId="3" fontId="20" fillId="0" borderId="24" xfId="24" applyNumberFormat="1" applyFont="1" applyFill="1" applyBorder="1" applyAlignment="1">
      <alignment horizontal="right"/>
      <protection/>
    </xf>
    <xf numFmtId="0" fontId="20" fillId="0" borderId="24" xfId="24" applyFill="1" applyBorder="1">
      <alignment/>
      <protection/>
    </xf>
    <xf numFmtId="0" fontId="20" fillId="0" borderId="24" xfId="24" applyBorder="1">
      <alignment/>
      <protection/>
    </xf>
    <xf numFmtId="0" fontId="26" fillId="0" borderId="2" xfId="24" applyFont="1" applyFill="1" applyBorder="1" applyAlignment="1">
      <alignment horizontal="center" vertical="top" wrapText="1"/>
      <protection/>
    </xf>
    <xf numFmtId="0" fontId="26" fillId="0" borderId="2" xfId="24" applyFont="1" applyFill="1" applyBorder="1" applyAlignment="1">
      <alignment horizontal="left" vertical="center"/>
      <protection/>
    </xf>
    <xf numFmtId="0" fontId="20" fillId="0" borderId="2" xfId="24" applyFont="1" applyFill="1" applyBorder="1" applyAlignment="1">
      <alignment wrapText="1"/>
      <protection/>
    </xf>
    <xf numFmtId="0" fontId="26" fillId="0" borderId="0" xfId="24" applyFont="1" applyFill="1" applyBorder="1" applyAlignment="1">
      <alignment horizontal="center" vertical="top" wrapText="1"/>
      <protection/>
    </xf>
    <xf numFmtId="0" fontId="28" fillId="0" borderId="0" xfId="24" applyFont="1" applyFill="1" applyBorder="1" applyAlignment="1">
      <alignment horizontal="center" wrapText="1"/>
      <protection/>
    </xf>
    <xf numFmtId="0" fontId="26" fillId="0" borderId="0" xfId="24" applyFont="1" applyFill="1" applyBorder="1" applyAlignment="1">
      <alignment horizontal="center" vertical="center"/>
      <protection/>
    </xf>
    <xf numFmtId="1" fontId="20" fillId="0" borderId="0" xfId="24" applyNumberFormat="1" applyFont="1" applyFill="1" applyBorder="1" applyAlignment="1">
      <alignment wrapText="1"/>
      <protection/>
    </xf>
    <xf numFmtId="0" fontId="20" fillId="0" borderId="0" xfId="24" applyAlignment="1">
      <alignment vertical="center"/>
      <protection/>
    </xf>
    <xf numFmtId="1" fontId="20" fillId="0" borderId="0" xfId="24" applyNumberFormat="1" applyAlignment="1">
      <alignment vertical="center"/>
      <protection/>
    </xf>
    <xf numFmtId="0" fontId="34" fillId="0" borderId="0" xfId="24" applyFont="1" applyFill="1" applyBorder="1" applyAlignment="1">
      <alignment horizontal="left" wrapText="1"/>
      <protection/>
    </xf>
    <xf numFmtId="3" fontId="29" fillId="0" borderId="0" xfId="24" applyNumberFormat="1" applyFont="1" applyFill="1" applyBorder="1" applyAlignment="1">
      <alignment horizontal="left" wrapText="1"/>
      <protection/>
    </xf>
    <xf numFmtId="3" fontId="34" fillId="0" borderId="0" xfId="24" applyNumberFormat="1" applyFont="1" applyFill="1" applyBorder="1" applyAlignment="1">
      <alignment horizontal="left" wrapText="1"/>
      <protection/>
    </xf>
    <xf numFmtId="3" fontId="27" fillId="0" borderId="0" xfId="24" applyNumberFormat="1" applyFont="1" applyFill="1" applyBorder="1" applyAlignment="1">
      <alignment horizontal="left" wrapText="1"/>
      <protection/>
    </xf>
    <xf numFmtId="3" fontId="27" fillId="0" borderId="0" xfId="24" applyNumberFormat="1" applyFont="1" applyFill="1" applyBorder="1" applyAlignment="1">
      <alignment horizontal="right"/>
      <protection/>
    </xf>
    <xf numFmtId="1" fontId="34" fillId="0" borderId="0" xfId="24" applyNumberFormat="1" applyFont="1" applyFill="1" applyBorder="1" applyAlignment="1">
      <alignment horizontal="left" wrapText="1"/>
      <protection/>
    </xf>
    <xf numFmtId="0" fontId="26" fillId="0" borderId="21" xfId="24" applyFont="1" applyBorder="1" applyAlignment="1">
      <alignment horizontal="left" vertical="center"/>
      <protection/>
    </xf>
    <xf numFmtId="0" fontId="20" fillId="0" borderId="11" xfId="24" applyBorder="1" applyAlignment="1">
      <alignment horizontal="center" vertical="center"/>
      <protection/>
    </xf>
    <xf numFmtId="0" fontId="20" fillId="0" borderId="11" xfId="24" applyBorder="1" applyAlignment="1">
      <alignment wrapText="1"/>
      <protection/>
    </xf>
    <xf numFmtId="0" fontId="20" fillId="0" borderId="11" xfId="24" applyFont="1" applyBorder="1" applyAlignment="1">
      <alignment wrapText="1"/>
      <protection/>
    </xf>
    <xf numFmtId="0" fontId="20" fillId="0" borderId="18" xfId="24" applyBorder="1" applyAlignment="1">
      <alignment horizontal="center" vertical="center"/>
      <protection/>
    </xf>
    <xf numFmtId="0" fontId="20" fillId="0" borderId="18" xfId="24" applyBorder="1" applyAlignment="1">
      <alignment wrapText="1"/>
      <protection/>
    </xf>
    <xf numFmtId="0" fontId="20" fillId="0" borderId="18" xfId="24" applyFont="1" applyBorder="1" applyAlignment="1">
      <alignment wrapText="1"/>
      <protection/>
    </xf>
    <xf numFmtId="0" fontId="20" fillId="0" borderId="11" xfId="24" applyBorder="1" applyAlignment="1">
      <alignment vertical="center" wrapText="1"/>
      <protection/>
    </xf>
    <xf numFmtId="0" fontId="20" fillId="0" borderId="18" xfId="24" applyBorder="1" applyAlignment="1">
      <alignment vertical="center" wrapText="1"/>
      <protection/>
    </xf>
    <xf numFmtId="0" fontId="20" fillId="0" borderId="18" xfId="24" applyNumberFormat="1" applyFont="1" applyBorder="1" applyAlignment="1">
      <alignment wrapText="1"/>
      <protection/>
    </xf>
    <xf numFmtId="0" fontId="20" fillId="0" borderId="2" xfId="24" applyBorder="1" applyAlignment="1">
      <alignment horizontal="center" vertical="center"/>
      <protection/>
    </xf>
    <xf numFmtId="0" fontId="26" fillId="0" borderId="2" xfId="24" applyFont="1" applyBorder="1" applyAlignment="1">
      <alignment wrapText="1"/>
      <protection/>
    </xf>
    <xf numFmtId="0" fontId="20" fillId="0" borderId="2" xfId="24" applyFont="1" applyBorder="1" applyAlignment="1">
      <alignment wrapText="1"/>
      <protection/>
    </xf>
    <xf numFmtId="0" fontId="25" fillId="0" borderId="0" xfId="18" applyAlignment="1">
      <alignment/>
    </xf>
    <xf numFmtId="0" fontId="20" fillId="0" borderId="0" xfId="24" applyFont="1" applyAlignment="1">
      <alignment wrapText="1"/>
      <protection/>
    </xf>
    <xf numFmtId="0" fontId="20" fillId="0" borderId="0" xfId="24" applyAlignment="1">
      <alignment wrapText="1"/>
      <protection/>
    </xf>
    <xf numFmtId="0" fontId="26" fillId="0" borderId="0" xfId="24" applyFont="1" applyBorder="1" applyAlignment="1">
      <alignment horizontal="left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vertical="center"/>
      <protection/>
    </xf>
    <xf numFmtId="4" fontId="20" fillId="0" borderId="11" xfId="21" applyNumberFormat="1" applyFont="1" applyBorder="1" applyAlignment="1">
      <alignment vertical="center"/>
      <protection/>
    </xf>
    <xf numFmtId="0" fontId="35" fillId="0" borderId="11" xfId="21" applyNumberFormat="1" applyFont="1" applyFill="1" applyBorder="1" applyAlignment="1">
      <alignment horizontal="justify" vertical="justify" wrapText="1"/>
      <protection/>
    </xf>
    <xf numFmtId="0" fontId="0" fillId="0" borderId="0" xfId="21" applyAlignment="1">
      <alignment/>
      <protection/>
    </xf>
    <xf numFmtId="0" fontId="0" fillId="0" borderId="11" xfId="21" applyBorder="1" applyAlignment="1">
      <alignment horizontal="center" vertical="center"/>
      <protection/>
    </xf>
    <xf numFmtId="0" fontId="20" fillId="0" borderId="11" xfId="21" applyFont="1" applyBorder="1" applyAlignment="1">
      <alignment vertical="center"/>
      <protection/>
    </xf>
    <xf numFmtId="0" fontId="32" fillId="0" borderId="11" xfId="21" applyFont="1" applyBorder="1" applyAlignment="1">
      <alignment horizontal="justify" vertical="justify"/>
      <protection/>
    </xf>
    <xf numFmtId="3" fontId="35" fillId="0" borderId="11" xfId="21" applyNumberFormat="1" applyFont="1" applyBorder="1" applyAlignment="1">
      <alignment horizontal="justify" vertical="justify" wrapText="1"/>
      <protection/>
    </xf>
    <xf numFmtId="0" fontId="35" fillId="0" borderId="11" xfId="21" applyFont="1" applyBorder="1" applyAlignment="1">
      <alignment horizontal="justify" vertical="justify" wrapText="1"/>
      <protection/>
    </xf>
    <xf numFmtId="0" fontId="32" fillId="0" borderId="11" xfId="21" applyNumberFormat="1" applyFont="1" applyBorder="1" applyAlignment="1">
      <alignment horizontal="justify" vertical="justify" wrapText="1"/>
      <protection/>
    </xf>
    <xf numFmtId="0" fontId="32" fillId="0" borderId="11" xfId="21" applyFont="1" applyBorder="1" applyAlignment="1">
      <alignment horizontal="justify" vertical="justify" wrapText="1"/>
      <protection/>
    </xf>
    <xf numFmtId="0" fontId="32" fillId="0" borderId="11" xfId="21" applyFont="1" applyBorder="1" applyAlignment="1">
      <alignment horizontal="justify" wrapText="1"/>
      <protection/>
    </xf>
    <xf numFmtId="0" fontId="32" fillId="0" borderId="11" xfId="21" applyFont="1" applyBorder="1" applyAlignment="1">
      <alignment horizontal="justify" vertical="justify" wrapText="1"/>
      <protection/>
    </xf>
    <xf numFmtId="0" fontId="0" fillId="0" borderId="2" xfId="21" applyFont="1" applyBorder="1" applyAlignment="1">
      <alignment horizontal="center" vertical="center"/>
      <protection/>
    </xf>
    <xf numFmtId="0" fontId="26" fillId="0" borderId="2" xfId="21" applyFont="1" applyBorder="1" applyAlignment="1">
      <alignment vertical="center"/>
      <protection/>
    </xf>
    <xf numFmtId="4" fontId="26" fillId="0" borderId="2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0" xfId="21" applyBorder="1" applyAlignment="1">
      <alignment/>
      <protection/>
    </xf>
    <xf numFmtId="0" fontId="0" fillId="0" borderId="2" xfId="21" applyBorder="1" applyAlignme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/>
      <protection/>
    </xf>
    <xf numFmtId="4" fontId="35" fillId="0" borderId="0" xfId="21" applyNumberFormat="1" applyFont="1" applyBorder="1" applyAlignment="1">
      <alignment/>
      <protection/>
    </xf>
    <xf numFmtId="0" fontId="0" fillId="0" borderId="0" xfId="21" applyFill="1" applyAlignment="1">
      <alignment/>
      <protection/>
    </xf>
    <xf numFmtId="3" fontId="0" fillId="0" borderId="0" xfId="21" applyNumberFormat="1" applyFill="1" applyAlignment="1">
      <alignment/>
      <protection/>
    </xf>
    <xf numFmtId="4" fontId="0" fillId="0" borderId="0" xfId="21" applyNumberFormat="1" applyFill="1" applyAlignment="1">
      <alignment/>
      <protection/>
    </xf>
    <xf numFmtId="0" fontId="20" fillId="0" borderId="0" xfId="21" applyFont="1" applyFill="1" applyAlignment="1">
      <alignment/>
      <protection/>
    </xf>
    <xf numFmtId="0" fontId="35" fillId="0" borderId="0" xfId="21" applyFont="1" applyFill="1" applyAlignment="1">
      <alignment/>
      <protection/>
    </xf>
    <xf numFmtId="0" fontId="26" fillId="0" borderId="0" xfId="24" applyFont="1" applyFill="1" applyBorder="1" applyAlignment="1">
      <alignment horizontal="left" vertical="center"/>
      <protection/>
    </xf>
    <xf numFmtId="0" fontId="20" fillId="0" borderId="0" xfId="24" applyBorder="1" applyAlignment="1">
      <alignment horizontal="left" vertical="center"/>
      <protection/>
    </xf>
    <xf numFmtId="0" fontId="20" fillId="0" borderId="11" xfId="24" applyFont="1" applyFill="1" applyBorder="1" applyAlignment="1">
      <alignment horizontal="center" vertical="center" wrapText="1"/>
      <protection/>
    </xf>
    <xf numFmtId="0" fontId="20" fillId="0" borderId="11" xfId="24" applyFont="1" applyFill="1" applyBorder="1" applyAlignment="1">
      <alignment/>
      <protection/>
    </xf>
    <xf numFmtId="0" fontId="20" fillId="0" borderId="11" xfId="24" applyFont="1" applyFill="1" applyBorder="1" applyAlignment="1">
      <alignment horizontal="justify"/>
      <protection/>
    </xf>
    <xf numFmtId="0" fontId="20" fillId="0" borderId="11" xfId="24" applyFont="1" applyFill="1" applyBorder="1" applyAlignment="1">
      <alignment horizontal="center"/>
      <protection/>
    </xf>
    <xf numFmtId="0" fontId="20" fillId="0" borderId="11" xfId="24" applyFont="1" applyFill="1" applyBorder="1" applyAlignment="1">
      <alignment wrapText="1"/>
      <protection/>
    </xf>
    <xf numFmtId="3" fontId="20" fillId="0" borderId="11" xfId="24" applyNumberFormat="1" applyFont="1" applyFill="1" applyBorder="1" applyAlignment="1">
      <alignment wrapText="1"/>
      <protection/>
    </xf>
    <xf numFmtId="0" fontId="26" fillId="0" borderId="2" xfId="24" applyFont="1" applyFill="1" applyBorder="1" applyAlignment="1">
      <alignment horizontal="left" wrapText="1"/>
      <protection/>
    </xf>
    <xf numFmtId="0" fontId="28" fillId="0" borderId="0" xfId="24" applyFont="1" applyFill="1" applyBorder="1" applyAlignment="1">
      <alignment horizontal="left" wrapText="1"/>
      <protection/>
    </xf>
    <xf numFmtId="3" fontId="26" fillId="0" borderId="0" xfId="24" applyNumberFormat="1" applyFont="1" applyFill="1" applyBorder="1" applyAlignment="1">
      <alignment/>
      <protection/>
    </xf>
    <xf numFmtId="1" fontId="26" fillId="0" borderId="0" xfId="24" applyNumberFormat="1" applyFont="1" applyFill="1" applyBorder="1" applyAlignment="1">
      <alignment/>
      <protection/>
    </xf>
    <xf numFmtId="0" fontId="20" fillId="0" borderId="0" xfId="24" applyFont="1" applyFill="1" applyBorder="1" applyAlignment="1">
      <alignment horizontal="right" wrapText="1"/>
      <protection/>
    </xf>
    <xf numFmtId="3" fontId="20" fillId="0" borderId="0" xfId="24" applyNumberFormat="1" applyFill="1" applyBorder="1">
      <alignment/>
      <protection/>
    </xf>
    <xf numFmtId="0" fontId="20" fillId="0" borderId="0" xfId="24" applyBorder="1">
      <alignment/>
      <protection/>
    </xf>
    <xf numFmtId="0" fontId="0" fillId="0" borderId="0" xfId="22">
      <alignment/>
      <protection/>
    </xf>
    <xf numFmtId="0" fontId="4" fillId="8" borderId="2" xfId="22" applyFont="1" applyFill="1" applyBorder="1" applyAlignment="1">
      <alignment horizontal="center" vertical="center" wrapText="1"/>
      <protection/>
    </xf>
    <xf numFmtId="3" fontId="26" fillId="8" borderId="2" xfId="23" applyNumberFormat="1" applyFont="1" applyFill="1" applyBorder="1" applyAlignment="1">
      <alignment horizontal="center" vertical="center" wrapText="1"/>
      <protection/>
    </xf>
    <xf numFmtId="3" fontId="4" fillId="8" borderId="2" xfId="22" applyNumberFormat="1" applyFont="1" applyFill="1" applyBorder="1" applyAlignment="1">
      <alignment horizontal="center" vertical="center" wrapText="1"/>
      <protection/>
    </xf>
    <xf numFmtId="0" fontId="4" fillId="8" borderId="2" xfId="22" applyFont="1" applyFill="1" applyBorder="1" applyAlignment="1">
      <alignment/>
      <protection/>
    </xf>
    <xf numFmtId="0" fontId="4" fillId="0" borderId="0" xfId="22" applyFont="1" applyBorder="1" applyAlignment="1">
      <alignment horizontal="left" vertic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left" vertical="center" wrapText="1"/>
      <protection/>
    </xf>
    <xf numFmtId="3" fontId="0" fillId="0" borderId="11" xfId="22" applyNumberFormat="1" applyFont="1" applyFill="1" applyBorder="1" applyAlignment="1">
      <alignment horizontal="right" vertical="center"/>
      <protection/>
    </xf>
    <xf numFmtId="4" fontId="0" fillId="0" borderId="11" xfId="22" applyNumberFormat="1" applyFont="1" applyFill="1" applyBorder="1" applyAlignment="1">
      <alignment horizontal="right" vertical="center"/>
      <protection/>
    </xf>
    <xf numFmtId="4" fontId="0" fillId="0" borderId="11" xfId="22" applyNumberFormat="1" applyFont="1" applyFill="1" applyBorder="1" applyAlignment="1" quotePrefix="1">
      <alignment horizontal="right" vertical="center"/>
      <protection/>
    </xf>
    <xf numFmtId="0" fontId="0" fillId="0" borderId="11" xfId="22" applyFont="1" applyFill="1" applyBorder="1" applyAlignment="1">
      <alignment wrapText="1"/>
      <protection/>
    </xf>
    <xf numFmtId="0" fontId="0" fillId="0" borderId="11" xfId="22" applyFont="1" applyBorder="1">
      <alignment/>
      <protection/>
    </xf>
    <xf numFmtId="0" fontId="0" fillId="0" borderId="11" xfId="22" applyBorder="1">
      <alignment/>
      <protection/>
    </xf>
    <xf numFmtId="0" fontId="0" fillId="0" borderId="24" xfId="22" applyFont="1" applyFill="1" applyBorder="1" applyAlignment="1">
      <alignment horizontal="center" vertical="center" wrapText="1"/>
      <protection/>
    </xf>
    <xf numFmtId="0" fontId="0" fillId="0" borderId="24" xfId="22" applyFont="1" applyFill="1" applyBorder="1" applyAlignment="1">
      <alignment horizontal="left" vertical="center" wrapText="1"/>
      <protection/>
    </xf>
    <xf numFmtId="3" fontId="0" fillId="0" borderId="24" xfId="22" applyNumberFormat="1" applyFont="1" applyFill="1" applyBorder="1" applyAlignment="1">
      <alignment horizontal="right" vertical="center"/>
      <protection/>
    </xf>
    <xf numFmtId="4" fontId="0" fillId="0" borderId="24" xfId="22" applyNumberFormat="1" applyFont="1" applyFill="1" applyBorder="1" applyAlignment="1">
      <alignment horizontal="right" vertical="center"/>
      <protection/>
    </xf>
    <xf numFmtId="0" fontId="0" fillId="0" borderId="24" xfId="22" applyFont="1" applyFill="1" applyBorder="1" applyAlignment="1">
      <alignment wrapText="1"/>
      <protection/>
    </xf>
    <xf numFmtId="0" fontId="0" fillId="0" borderId="24" xfId="22" applyFont="1" applyBorder="1">
      <alignment/>
      <protection/>
    </xf>
    <xf numFmtId="0" fontId="0" fillId="0" borderId="24" xfId="22" applyBorder="1">
      <alignment/>
      <protection/>
    </xf>
    <xf numFmtId="0" fontId="4" fillId="0" borderId="2" xfId="22" applyFont="1" applyFill="1" applyBorder="1" applyAlignment="1">
      <alignment horizontal="center" vertical="center" wrapText="1"/>
      <protection/>
    </xf>
    <xf numFmtId="0" fontId="4" fillId="0" borderId="2" xfId="22" applyFont="1" applyFill="1" applyBorder="1" applyAlignment="1">
      <alignment horizontal="left" vertical="center" wrapText="1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4" fontId="4" fillId="0" borderId="2" xfId="22" applyNumberFormat="1" applyFont="1" applyFill="1" applyBorder="1" applyAlignment="1">
      <alignment horizontal="right" vertical="center"/>
      <protection/>
    </xf>
    <xf numFmtId="0" fontId="4" fillId="0" borderId="2" xfId="22" applyFont="1" applyFill="1" applyBorder="1" applyAlignment="1">
      <alignment wrapText="1"/>
      <protection/>
    </xf>
    <xf numFmtId="0" fontId="4" fillId="0" borderId="2" xfId="22" applyFont="1" applyBorder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3" fontId="0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2" applyFont="1" applyFill="1" applyAlignment="1">
      <alignment/>
      <protection/>
    </xf>
    <xf numFmtId="4" fontId="0" fillId="0" borderId="0" xfId="22" applyNumberFormat="1" applyFont="1" applyFill="1">
      <alignment/>
      <protection/>
    </xf>
    <xf numFmtId="4" fontId="20" fillId="0" borderId="11" xfId="24" applyNumberFormat="1" applyFont="1" applyFill="1" applyBorder="1" applyAlignment="1">
      <alignment horizontal="right" vertical="center"/>
      <protection/>
    </xf>
    <xf numFmtId="4" fontId="20" fillId="0" borderId="11" xfId="24" applyNumberFormat="1" applyFont="1" applyFill="1" applyBorder="1" applyAlignment="1">
      <alignment horizontal="right" vertical="center" wrapText="1"/>
      <protection/>
    </xf>
    <xf numFmtId="4" fontId="20" fillId="0" borderId="18" xfId="24" applyNumberFormat="1" applyFont="1" applyFill="1" applyBorder="1" applyAlignment="1">
      <alignment horizontal="right" vertical="center" wrapText="1"/>
      <protection/>
    </xf>
    <xf numFmtId="4" fontId="20" fillId="0" borderId="15" xfId="24" applyNumberFormat="1" applyFont="1" applyFill="1" applyBorder="1" applyAlignment="1">
      <alignment horizontal="right" vertical="center"/>
      <protection/>
    </xf>
    <xf numFmtId="4" fontId="20" fillId="7" borderId="11" xfId="24" applyNumberFormat="1" applyFont="1" applyFill="1" applyBorder="1" applyAlignment="1">
      <alignment wrapText="1"/>
      <protection/>
    </xf>
    <xf numFmtId="4" fontId="20" fillId="0" borderId="25" xfId="24" applyNumberFormat="1" applyFont="1" applyFill="1" applyBorder="1" applyAlignment="1">
      <alignment horizontal="right" vertical="center"/>
      <protection/>
    </xf>
    <xf numFmtId="4" fontId="26" fillId="0" borderId="2" xfId="24" applyNumberFormat="1" applyFont="1" applyFill="1" applyBorder="1" applyAlignment="1">
      <alignment wrapText="1"/>
      <protection/>
    </xf>
    <xf numFmtId="4" fontId="20" fillId="0" borderId="11" xfId="23" applyNumberFormat="1" applyFont="1" applyFill="1" applyBorder="1" applyAlignment="1">
      <alignment horizontal="right" vertical="center"/>
      <protection/>
    </xf>
    <xf numFmtId="4" fontId="20" fillId="0" borderId="11" xfId="23" applyNumberFormat="1" applyFont="1" applyFill="1" applyBorder="1" applyAlignment="1">
      <alignment horizontal="right" vertical="center" wrapText="1"/>
      <protection/>
    </xf>
    <xf numFmtId="4" fontId="20" fillId="0" borderId="11" xfId="23" applyNumberFormat="1" applyFont="1" applyFill="1" applyBorder="1" applyAlignment="1">
      <alignment horizontal="right" vertical="center"/>
      <protection/>
    </xf>
    <xf numFmtId="4" fontId="0" fillId="0" borderId="11" xfId="24" applyNumberFormat="1" applyFont="1" applyFill="1" applyBorder="1" applyAlignment="1">
      <alignment horizontal="right" vertical="center"/>
      <protection/>
    </xf>
    <xf numFmtId="4" fontId="20" fillId="0" borderId="11" xfId="24" applyNumberFormat="1" applyFont="1" applyFill="1" applyBorder="1" applyAlignment="1">
      <alignment horizontal="right" vertical="center"/>
      <protection/>
    </xf>
    <xf numFmtId="4" fontId="20" fillId="7" borderId="11" xfId="24" applyNumberFormat="1" applyFont="1" applyFill="1" applyBorder="1" applyAlignment="1">
      <alignment horizontal="right" vertical="center"/>
      <protection/>
    </xf>
    <xf numFmtId="4" fontId="20" fillId="0" borderId="24" xfId="24" applyNumberFormat="1" applyFont="1" applyFill="1" applyBorder="1" applyAlignment="1">
      <alignment horizontal="right" vertical="center"/>
      <protection/>
    </xf>
    <xf numFmtId="4" fontId="26" fillId="0" borderId="2" xfId="24" applyNumberFormat="1" applyFont="1" applyFill="1" applyBorder="1" applyAlignment="1">
      <alignment horizontal="right" vertical="center"/>
      <protection/>
    </xf>
    <xf numFmtId="4" fontId="20" fillId="0" borderId="11" xfId="24" applyNumberFormat="1" applyFill="1" applyBorder="1">
      <alignment/>
      <protection/>
    </xf>
    <xf numFmtId="4" fontId="20" fillId="0" borderId="18" xfId="24" applyNumberFormat="1" applyFill="1" applyBorder="1">
      <alignment/>
      <protection/>
    </xf>
    <xf numFmtId="4" fontId="20" fillId="0" borderId="11" xfId="24" applyNumberFormat="1" applyBorder="1" applyAlignment="1">
      <alignment vertical="center"/>
      <protection/>
    </xf>
    <xf numFmtId="4" fontId="20" fillId="0" borderId="11" xfId="24" applyNumberFormat="1" applyFill="1" applyBorder="1" applyAlignment="1">
      <alignment vertical="center"/>
      <protection/>
    </xf>
    <xf numFmtId="4" fontId="20" fillId="0" borderId="18" xfId="24" applyNumberFormat="1" applyBorder="1" applyAlignment="1">
      <alignment vertical="center"/>
      <protection/>
    </xf>
    <xf numFmtId="4" fontId="26" fillId="0" borderId="2" xfId="24" applyNumberFormat="1" applyFont="1" applyBorder="1">
      <alignment/>
      <protection/>
    </xf>
    <xf numFmtId="4" fontId="20" fillId="7" borderId="11" xfId="24" applyNumberFormat="1" applyFont="1" applyFill="1" applyBorder="1" applyAlignment="1">
      <alignment/>
      <protection/>
    </xf>
    <xf numFmtId="4" fontId="26" fillId="0" borderId="2" xfId="24" applyNumberFormat="1" applyFont="1" applyFill="1" applyBorder="1" applyAlignment="1">
      <alignment/>
      <protection/>
    </xf>
    <xf numFmtId="4" fontId="3" fillId="2" borderId="11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3" fontId="14" fillId="0" borderId="16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9" fillId="2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24" fillId="3" borderId="11" xfId="0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24" fillId="3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9" fillId="5" borderId="1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4" fontId="19" fillId="0" borderId="29" xfId="0" applyNumberFormat="1" applyFont="1" applyFill="1" applyBorder="1" applyAlignment="1">
      <alignment vertical="center"/>
    </xf>
    <xf numFmtId="3" fontId="19" fillId="0" borderId="30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 wrapText="1"/>
    </xf>
    <xf numFmtId="0" fontId="36" fillId="2" borderId="32" xfId="0" applyFont="1" applyFill="1" applyBorder="1" applyAlignment="1">
      <alignment vertical="center"/>
    </xf>
    <xf numFmtId="0" fontId="36" fillId="2" borderId="33" xfId="0" applyFont="1" applyFill="1" applyBorder="1" applyAlignment="1">
      <alignment vertical="center"/>
    </xf>
    <xf numFmtId="4" fontId="36" fillId="2" borderId="26" xfId="0" applyNumberFormat="1" applyFont="1" applyFill="1" applyBorder="1" applyAlignment="1">
      <alignment vertical="center"/>
    </xf>
    <xf numFmtId="3" fontId="19" fillId="2" borderId="34" xfId="0" applyNumberFormat="1" applyFont="1" applyFill="1" applyBorder="1" applyAlignment="1">
      <alignment vertical="center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3" fontId="19" fillId="2" borderId="36" xfId="0" applyNumberFormat="1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31" xfId="0" applyFont="1" applyFill="1" applyBorder="1" applyAlignment="1">
      <alignment horizontal="left" vertical="center"/>
    </xf>
    <xf numFmtId="4" fontId="19" fillId="0" borderId="11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vertical="center"/>
    </xf>
    <xf numFmtId="4" fontId="19" fillId="0" borderId="19" xfId="0" applyNumberFormat="1" applyFont="1" applyFill="1" applyBorder="1" applyAlignment="1">
      <alignment vertical="center"/>
    </xf>
    <xf numFmtId="0" fontId="26" fillId="4" borderId="40" xfId="0" applyFont="1" applyFill="1" applyBorder="1" applyAlignment="1">
      <alignment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vertical="center"/>
    </xf>
    <xf numFmtId="4" fontId="37" fillId="4" borderId="24" xfId="0" applyNumberFormat="1" applyFont="1" applyFill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4" fontId="19" fillId="0" borderId="43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vertical="center"/>
    </xf>
    <xf numFmtId="4" fontId="19" fillId="0" borderId="48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vertical="center"/>
    </xf>
    <xf numFmtId="4" fontId="37" fillId="4" borderId="11" xfId="0" applyNumberFormat="1" applyFont="1" applyFill="1" applyBorder="1" applyAlignment="1">
      <alignment vertical="center"/>
    </xf>
    <xf numFmtId="0" fontId="20" fillId="4" borderId="5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5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top"/>
    </xf>
    <xf numFmtId="0" fontId="20" fillId="0" borderId="30" xfId="0" applyFont="1" applyBorder="1" applyAlignment="1">
      <alignment vertical="top"/>
    </xf>
    <xf numFmtId="0" fontId="19" fillId="0" borderId="51" xfId="0" applyFont="1" applyFill="1" applyBorder="1" applyAlignment="1">
      <alignment horizontal="left" vertical="center" wrapText="1"/>
    </xf>
    <xf numFmtId="0" fontId="38" fillId="3" borderId="53" xfId="0" applyFont="1" applyFill="1" applyBorder="1" applyAlignment="1">
      <alignment horizontal="left" vertical="center"/>
    </xf>
    <xf numFmtId="0" fontId="38" fillId="3" borderId="54" xfId="0" applyFont="1" applyFill="1" applyBorder="1" applyAlignment="1">
      <alignment horizontal="center" vertical="center" wrapText="1"/>
    </xf>
    <xf numFmtId="0" fontId="38" fillId="3" borderId="54" xfId="0" applyFont="1" applyFill="1" applyBorder="1" applyAlignment="1">
      <alignment vertical="center"/>
    </xf>
    <xf numFmtId="0" fontId="38" fillId="3" borderId="54" xfId="0" applyFont="1" applyFill="1" applyBorder="1" applyAlignment="1">
      <alignment vertical="center" wrapText="1"/>
    </xf>
    <xf numFmtId="4" fontId="26" fillId="3" borderId="55" xfId="0" applyNumberFormat="1" applyFont="1" applyFill="1" applyBorder="1" applyAlignment="1">
      <alignment vertical="center"/>
    </xf>
    <xf numFmtId="0" fontId="31" fillId="3" borderId="56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0" fontId="26" fillId="2" borderId="35" xfId="0" applyFont="1" applyFill="1" applyBorder="1" applyAlignment="1">
      <alignment vertical="center" wrapText="1"/>
    </xf>
    <xf numFmtId="0" fontId="26" fillId="2" borderId="36" xfId="0" applyFont="1" applyFill="1" applyBorder="1" applyAlignment="1">
      <alignment vertical="center" wrapText="1"/>
    </xf>
    <xf numFmtId="4" fontId="26" fillId="2" borderId="36" xfId="0" applyNumberFormat="1" applyFont="1" applyFill="1" applyBorder="1" applyAlignment="1">
      <alignment vertical="center"/>
    </xf>
    <xf numFmtId="0" fontId="20" fillId="2" borderId="37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4" fontId="26" fillId="2" borderId="15" xfId="0" applyNumberFormat="1" applyFont="1" applyFill="1" applyBorder="1" applyAlignment="1">
      <alignment vertical="center"/>
    </xf>
    <xf numFmtId="0" fontId="20" fillId="2" borderId="30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4" fontId="20" fillId="2" borderId="11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vertical="center" wrapText="1"/>
    </xf>
    <xf numFmtId="4" fontId="26" fillId="2" borderId="11" xfId="0" applyNumberFormat="1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0" fontId="20" fillId="3" borderId="20" xfId="0" applyFont="1" applyFill="1" applyBorder="1" applyAlignment="1">
      <alignment vertical="center" wrapText="1"/>
    </xf>
    <xf numFmtId="0" fontId="26" fillId="3" borderId="33" xfId="0" applyFont="1" applyFill="1" applyBorder="1" applyAlignment="1">
      <alignment vertical="center" wrapText="1"/>
    </xf>
    <xf numFmtId="4" fontId="26" fillId="3" borderId="26" xfId="0" applyNumberFormat="1" applyFont="1" applyFill="1" applyBorder="1" applyAlignment="1">
      <alignment vertical="center"/>
    </xf>
    <xf numFmtId="0" fontId="39" fillId="3" borderId="3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4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vertical="center"/>
    </xf>
    <xf numFmtId="3" fontId="41" fillId="0" borderId="0" xfId="0" applyNumberFormat="1" applyFont="1" applyFill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9" fillId="0" borderId="9" xfId="0" applyNumberFormat="1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3" fontId="19" fillId="0" borderId="57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3" fontId="19" fillId="0" borderId="9" xfId="0" applyNumberFormat="1" applyFont="1" applyBorder="1" applyAlignment="1">
      <alignment vertical="center" wrapText="1"/>
    </xf>
    <xf numFmtId="43" fontId="19" fillId="0" borderId="9" xfId="15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4" fontId="36" fillId="2" borderId="2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19" fillId="9" borderId="11" xfId="0" applyFont="1" applyFill="1" applyBorder="1" applyAlignment="1">
      <alignment horizontal="center" vertical="center" wrapText="1"/>
    </xf>
    <xf numFmtId="0" fontId="19" fillId="9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42" fillId="0" borderId="5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/>
    </xf>
    <xf numFmtId="4" fontId="36" fillId="3" borderId="2" xfId="0" applyNumberFormat="1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3" fontId="36" fillId="0" borderId="5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19" fillId="0" borderId="9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vertical="center"/>
    </xf>
    <xf numFmtId="4" fontId="37" fillId="4" borderId="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36" fillId="3" borderId="14" xfId="0" applyFont="1" applyFill="1" applyBorder="1" applyAlignment="1">
      <alignment vertical="center"/>
    </xf>
    <xf numFmtId="0" fontId="36" fillId="3" borderId="22" xfId="0" applyFont="1" applyFill="1" applyBorder="1" applyAlignment="1">
      <alignment vertical="center"/>
    </xf>
    <xf numFmtId="4" fontId="36" fillId="3" borderId="14" xfId="0" applyNumberFormat="1" applyFont="1" applyFill="1" applyBorder="1" applyAlignment="1">
      <alignment vertical="center"/>
    </xf>
    <xf numFmtId="3" fontId="45" fillId="3" borderId="22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4" fontId="36" fillId="2" borderId="14" xfId="0" applyNumberFormat="1" applyFont="1" applyFill="1" applyBorder="1" applyAlignment="1">
      <alignment vertical="center"/>
    </xf>
    <xf numFmtId="3" fontId="36" fillId="2" borderId="22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36" fillId="5" borderId="2" xfId="0" applyNumberFormat="1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4" fontId="4" fillId="4" borderId="59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4" fillId="5" borderId="60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9" fillId="0" borderId="5" xfId="0" applyNumberFormat="1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61" xfId="0" applyFont="1" applyFill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4" fontId="19" fillId="0" borderId="47" xfId="0" applyNumberFormat="1" applyFont="1" applyFill="1" applyBorder="1" applyAlignment="1">
      <alignment vertical="top" wrapText="1"/>
    </xf>
    <xf numFmtId="4" fontId="20" fillId="0" borderId="12" xfId="0" applyNumberFormat="1" applyFont="1" applyBorder="1" applyAlignment="1">
      <alignment vertical="top" wrapText="1"/>
    </xf>
    <xf numFmtId="4" fontId="20" fillId="0" borderId="15" xfId="0" applyNumberFormat="1" applyFont="1" applyBorder="1" applyAlignment="1">
      <alignment vertical="top" wrapText="1"/>
    </xf>
    <xf numFmtId="3" fontId="19" fillId="2" borderId="14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3" borderId="39" xfId="0" applyFont="1" applyFill="1" applyBorder="1" applyAlignment="1">
      <alignment horizontal="left"/>
    </xf>
    <xf numFmtId="0" fontId="0" fillId="3" borderId="39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Alignment="1">
      <alignment/>
    </xf>
    <xf numFmtId="0" fontId="0" fillId="3" borderId="16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28" xfId="0" applyFill="1" applyBorder="1" applyAlignment="1">
      <alignment/>
    </xf>
    <xf numFmtId="0" fontId="16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0" fillId="0" borderId="13" xfId="24" applyFill="1" applyBorder="1" applyAlignment="1">
      <alignment/>
      <protection/>
    </xf>
    <xf numFmtId="0" fontId="20" fillId="0" borderId="0" xfId="24" applyFill="1" applyAlignment="1">
      <alignment/>
      <protection/>
    </xf>
    <xf numFmtId="0" fontId="0" fillId="0" borderId="0" xfId="22" applyFont="1" applyFill="1" applyAlignment="1">
      <alignment/>
      <protection/>
    </xf>
    <xf numFmtId="0" fontId="4" fillId="0" borderId="58" xfId="22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Hypertextový odkaz_po ZMO investice 2009 " xfId="18"/>
    <cellStyle name="Currency" xfId="19"/>
    <cellStyle name="Currency [0]" xfId="20"/>
    <cellStyle name="normální_6119 OKR na rok 2009 s komentářem po škrtech 111108" xfId="21"/>
    <cellStyle name="normální_inv k 31.10.2007 " xfId="22"/>
    <cellStyle name="normální_Investice 2008" xfId="23"/>
    <cellStyle name="normální_po ZMO investice 2009 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8" name="Line 38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9" name="Line 3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0" name="Line 40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3" name="Line 43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5" name="Line 45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6" name="Line 4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7" name="Line 47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8" name="Line 48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49" name="Line 49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50" name="Line 50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51" name="Line 51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52" name="Line 5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3" name="Line 5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4" name="Line 54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5" name="Line 55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6" name="Line 56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7" name="Line 57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8" name="Line 58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59" name="Line 5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0" name="Line 60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1" name="Line 6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2" name="Line 62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3" name="Line 6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65" name="Line 65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67" name="Line 67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68" name="Line 68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69" name="Line 69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0" name="Line 70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1" name="Line 71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2" name="Line 7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3" name="Line 73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4" name="Line 7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5" name="Line 75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6" name="Line 7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7" name="Line 77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78" name="Line 78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79" name="Line 7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0" name="Line 80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1" name="Line 8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2" name="Line 82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3" name="Line 83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4" name="Line 84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5" name="Line 85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6" name="Line 86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7" name="Line 87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8" name="Line 88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89" name="Line 89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90" name="Line 90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91" name="Line 91"/>
        <xdr:cNvSpPr>
          <a:spLocks/>
        </xdr:cNvSpPr>
      </xdr:nvSpPr>
      <xdr:spPr>
        <a:xfrm>
          <a:off x="88296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2" name="Line 9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3" name="Line 93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4" name="Line 9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5" name="Line 95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6" name="Line 96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7" name="Line 97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8" name="Line 98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99" name="Line 99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29</xdr:row>
      <xdr:rowOff>0</xdr:rowOff>
    </xdr:from>
    <xdr:to>
      <xdr:col>5</xdr:col>
      <xdr:colOff>390525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7448550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3" name="Line 153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915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57" name="Line 15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58" name="Line 158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59" name="Line 15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0" name="Line 160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1" name="Line 161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2" name="Line 162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5" name="Line 16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7" name="Line 16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8" name="Line 168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69" name="Line 16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3" name="Line 173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4" name="Line 174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5" name="Line 175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6" name="Line 176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7" name="Line 177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8" name="Line 17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79" name="Line 179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80" name="Line 18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81" name="Line 181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82" name="Line 18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3" name="Line 183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4" name="Line 184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5" name="Line 18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6" name="Line 186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7" name="Line 18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8" name="Line 188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89" name="Line 18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0" name="Line 190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1" name="Line 191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2" name="Line 192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3" name="Line 193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4" name="Line 194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195" name="Line 19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96" name="Line 196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97" name="Line 197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98" name="Line 19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5" name="Line 205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08" name="Line 20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09" name="Line 20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0" name="Line 210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1" name="Line 211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2" name="Line 212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3" name="Line 213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4" name="Line 214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5" name="Line 21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6" name="Line 216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7" name="Line 21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8" name="Line 218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19" name="Line 21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20" name="Line 220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21" name="Line 221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3" name="Line 223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4" name="Line 224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5" name="Line 225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6" name="Line 226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7" name="Line 227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8" name="Line 22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29" name="Line 229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30" name="Line 23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31" name="Line 231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33" name="Line 233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34" name="Line 234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35" name="Line 23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36" name="Line 236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37" name="Line 23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38" name="Line 238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39" name="Line 239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0" name="Line 240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2" name="Line 242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3" name="Line 243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4" name="Line 244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5" name="Line 245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6" name="Line 246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0</xdr:rowOff>
    </xdr:from>
    <xdr:to>
      <xdr:col>6</xdr:col>
      <xdr:colOff>390525</xdr:colOff>
      <xdr:row>18</xdr:row>
      <xdr:rowOff>0</xdr:rowOff>
    </xdr:to>
    <xdr:sp>
      <xdr:nvSpPr>
        <xdr:cNvPr id="247" name="Line 247"/>
        <xdr:cNvSpPr>
          <a:spLocks/>
        </xdr:cNvSpPr>
      </xdr:nvSpPr>
      <xdr:spPr>
        <a:xfrm>
          <a:off x="8829675" y="434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48" name="Line 24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49" name="Line 249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0" name="Line 25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1" name="Line 251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2" name="Line 252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3" name="Line 253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4" name="Line 254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5" name="Line 255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6" name="Line 256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7" name="Line 257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8" name="Line 258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59" name="Line 259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0</xdr:rowOff>
    </xdr:from>
    <xdr:to>
      <xdr:col>5</xdr:col>
      <xdr:colOff>390525</xdr:colOff>
      <xdr:row>12</xdr:row>
      <xdr:rowOff>0</xdr:rowOff>
    </xdr:to>
    <xdr:sp>
      <xdr:nvSpPr>
        <xdr:cNvPr id="260" name="Line 260"/>
        <xdr:cNvSpPr>
          <a:spLocks/>
        </xdr:cNvSpPr>
      </xdr:nvSpPr>
      <xdr:spPr>
        <a:xfrm>
          <a:off x="7448550" y="3019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4" name="Line 264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8" name="Line 268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2" name="Line 27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6" name="Line 276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7" name="Line 277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8" name="Line 278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79" name="Line 279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0" name="Line 280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1" name="Line 28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2" name="Line 28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6" name="Line 286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0" name="Line 290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4" name="Line 294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8" name="Line 298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2" name="Line 30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3" name="Line 303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4" name="Line 304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5" name="Line 305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6" name="Line 306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10" name="Line 310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915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3" name="Line 31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4" name="Line 314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5" name="Line 31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6" name="Line 316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7" name="Line 317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8" name="Line 318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19" name="Line 319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0" name="Line 320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1" name="Line 32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2" name="Line 322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3" name="Line 32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4" name="Line 324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25" name="Line 32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26" name="Line 32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27" name="Line 327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28" name="Line 32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29" name="Line 329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0" name="Line 330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1" name="Line 331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2" name="Line 332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3" name="Line 333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4" name="Line 33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5" name="Line 335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6" name="Line 33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7" name="Line 337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38" name="Line 33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39" name="Line 339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0" name="Line 340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1" name="Line 34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2" name="Line 342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3" name="Line 34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4" name="Line 344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5" name="Line 34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6" name="Line 346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7" name="Line 347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8" name="Line 348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50" name="Line 350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51" name="Line 35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2" name="Line 352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3" name="Line 353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4" name="Line 35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5" name="Line 355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66" name="Line 366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67" name="Line 367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68" name="Line 368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69" name="Line 369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0" name="Line 370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1" name="Line 37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3" name="Line 37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4" name="Line 374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5" name="Line 37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6" name="Line 376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77" name="Line 377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78" name="Line 37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79" name="Line 379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0" name="Line 380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1" name="Line 381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2" name="Line 382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3" name="Line 383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4" name="Line 38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5" name="Line 385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6" name="Line 38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7" name="Line 387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8" name="Line 38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9" name="Line 389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90" name="Line 390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2" name="Line 392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6" name="Line 396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8" name="Line 398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399" name="Line 399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401" name="Line 401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402" name="Line 402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8829675" y="374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4" name="Line 40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5" name="Line 405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6" name="Line 40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7" name="Line 407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8" name="Line 408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09" name="Line 409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0" name="Line 410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1" name="Line 411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2" name="Line 412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3" name="Line 413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4" name="Line 414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5" name="Line 415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6" name="Line 416"/>
        <xdr:cNvSpPr>
          <a:spLocks/>
        </xdr:cNvSpPr>
      </xdr:nvSpPr>
      <xdr:spPr>
        <a:xfrm>
          <a:off x="7448550" y="3219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17" name="Line 41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4" name="Line 424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5" name="Line 425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6" name="Line 426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7" name="Line 42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8" name="Line 42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29" name="Line 429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0" name="Line 430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1" name="Line 431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2" name="Line 432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3" name="Line 433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4" name="Line 434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5" name="Line 435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6" name="Line 436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7" name="Line 43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8" name="Line 43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9" name="Line 439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0" name="Line 440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1" name="Line 441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2" name="Line 442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3" name="Line 443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4" name="Line 444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5" name="Line 445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6" name="Line 446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7" name="Line 44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8" name="Line 44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49" name="Line 449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0" name="Line 450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1" name="Line 451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2" name="Line 452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3" name="Line 453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4" name="Line 454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5" name="Line 455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6" name="Line 456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7" name="Line 45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8" name="Line 45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59" name="Line 459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0" name="Line 460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1" name="Line 461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2" name="Line 462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3" name="Line 463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4" name="Line 464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5" name="Line 465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6" name="Line 466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7" name="Line 467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68" name="Line 468"/>
        <xdr:cNvSpPr>
          <a:spLocks/>
        </xdr:cNvSpPr>
      </xdr:nvSpPr>
      <xdr:spPr>
        <a:xfrm>
          <a:off x="859155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7" name="Line 7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" name="Line 8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9" name="Line 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10" name="Line 10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11" name="Line 1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12" name="Line 12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13" name="Line 1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4" name="Line 1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5" name="Line 15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6" name="Line 1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7" name="Line 17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8" name="Line 18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9" name="Line 19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0" name="Line 20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1" name="Line 21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2" name="Line 2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3" name="Line 23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4" name="Line 2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5" name="Line 25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26" name="Line 2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27" name="Line 27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28" name="Line 28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29" name="Line 2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0" name="Line 30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1" name="Line 3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2" name="Line 32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3" name="Line 3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4" name="Line 34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5" name="Line 35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6" name="Line 36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7" name="Line 37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8" name="Line 38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39" name="Line 3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0" name="Line 40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1" name="Line 41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2" name="Line 4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3" name="Line 43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4" name="Line 4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5" name="Line 45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6" name="Line 4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7" name="Line 47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8" name="Line 48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49" name="Line 49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50" name="Line 50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51" name="Line 51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52" name="Line 5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3" name="Line 5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4" name="Line 54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5" name="Line 55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6" name="Line 56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7" name="Line 57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8" name="Line 58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59" name="Line 5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0" name="Line 60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1" name="Line 6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2" name="Line 62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3" name="Line 6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4" name="Line 64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65" name="Line 65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66" name="Line 6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67" name="Line 67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68" name="Line 68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69" name="Line 69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0" name="Line 70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1" name="Line 71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2" name="Line 7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3" name="Line 73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4" name="Line 7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5" name="Line 75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6" name="Line 7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7" name="Line 77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78" name="Line 78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79" name="Line 7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0" name="Line 80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1" name="Line 8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2" name="Line 82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3" name="Line 83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4" name="Line 84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5" name="Line 85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6" name="Line 86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7" name="Line 87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8" name="Line 88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89" name="Line 89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90" name="Line 90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72</xdr:row>
      <xdr:rowOff>0</xdr:rowOff>
    </xdr:from>
    <xdr:to>
      <xdr:col>6</xdr:col>
      <xdr:colOff>390525</xdr:colOff>
      <xdr:row>72</xdr:row>
      <xdr:rowOff>0</xdr:rowOff>
    </xdr:to>
    <xdr:sp>
      <xdr:nvSpPr>
        <xdr:cNvPr id="91" name="Line 91"/>
        <xdr:cNvSpPr>
          <a:spLocks/>
        </xdr:cNvSpPr>
      </xdr:nvSpPr>
      <xdr:spPr>
        <a:xfrm>
          <a:off x="90963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2" name="Line 9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3" name="Line 93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4" name="Line 9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5" name="Line 95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6" name="Line 96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7" name="Line 97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8" name="Line 98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99" name="Line 99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00" name="Line 100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01" name="Line 101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02" name="Line 102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03" name="Line 103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0</xdr:rowOff>
    </xdr:from>
    <xdr:to>
      <xdr:col>5</xdr:col>
      <xdr:colOff>390525</xdr:colOff>
      <xdr:row>72</xdr:row>
      <xdr:rowOff>0</xdr:rowOff>
    </xdr:to>
    <xdr:sp>
      <xdr:nvSpPr>
        <xdr:cNvPr id="104" name="Line 104"/>
        <xdr:cNvSpPr>
          <a:spLocks/>
        </xdr:cNvSpPr>
      </xdr:nvSpPr>
      <xdr:spPr>
        <a:xfrm>
          <a:off x="7724775" y="14944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05" name="Line 10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06" name="Line 10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07" name="Line 107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08" name="Line 108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1" name="Line 111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2" name="Line 112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3" name="Line 113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4" name="Line 114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5" name="Line 11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6" name="Line 11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7" name="Line 117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8" name="Line 118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19" name="Line 119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0" name="Line 120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1" name="Line 121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2" name="Line 122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3" name="Line 123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4" name="Line 124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5" name="Line 12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6" name="Line 12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7" name="Line 127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8" name="Line 128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29" name="Line 129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0" name="Line 130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1" name="Line 131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2" name="Line 132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3" name="Line 133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4" name="Line 134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5" name="Line 13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6" name="Line 13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7" name="Line 137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39" name="Line 139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0" name="Line 140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1" name="Line 141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2" name="Line 142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3" name="Line 143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4" name="Line 144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5" name="Line 14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6" name="Line 14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7" name="Line 147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8" name="Line 148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49" name="Line 149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0" name="Line 150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1" name="Line 151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2" name="Line 152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3" name="Line 153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4" name="Line 154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5" name="Line 155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56" name="Line 156"/>
        <xdr:cNvSpPr>
          <a:spLocks/>
        </xdr:cNvSpPr>
      </xdr:nvSpPr>
      <xdr:spPr>
        <a:xfrm>
          <a:off x="88582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9096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77247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88582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0</xdr:rowOff>
    </xdr:from>
    <xdr:to>
      <xdr:col>6</xdr:col>
      <xdr:colOff>390525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8953500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0</xdr:rowOff>
    </xdr:from>
    <xdr:to>
      <xdr:col>5</xdr:col>
      <xdr:colOff>390525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72375" y="695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871537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lomouc.eu/Documents%20and%20Settings\korpe\Dokumenty\2008\SR%202008\schv&#225;len&#253;%20rozpo&#269;et%202008\schv&#225;len&#253;%20rozpo&#269;et%202008-kr&#225;tk&#225;-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lomouc.eu/Documents%20and%20Settings\kotja\Dokumenty\Jarka\2008\upr.%20inv.2008\investice%20k%2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- stavební investice"/>
      <sheetName val="B-proj.dokumentace"/>
      <sheetName val="D-OEP projekty"/>
      <sheetName val="C-nestavební inv."/>
      <sheetName val="E-OKR projekty"/>
      <sheetName val="F-příspěvky"/>
      <sheetName val="G-SNO"/>
      <sheetName val="úvěr"/>
      <sheetName val="H-MOVO"/>
      <sheetName val="Rekapitulace"/>
    </sheetNames>
    <sheetDataSet>
      <sheetData sheetId="0">
        <row r="70">
          <cell r="H70">
            <v>-49103880</v>
          </cell>
          <cell r="I70">
            <v>667439367.91</v>
          </cell>
          <cell r="J70">
            <v>20270193.6</v>
          </cell>
          <cell r="L70">
            <v>527744126.6399999</v>
          </cell>
        </row>
      </sheetData>
      <sheetData sheetId="1">
        <row r="78">
          <cell r="H78">
            <v>-2534120</v>
          </cell>
          <cell r="I78">
            <v>31303830</v>
          </cell>
          <cell r="J78">
            <v>0</v>
          </cell>
          <cell r="L78">
            <v>8188976.789999999</v>
          </cell>
        </row>
      </sheetData>
      <sheetData sheetId="2">
        <row r="17">
          <cell r="G17">
            <v>0</v>
          </cell>
          <cell r="H17">
            <v>4580500</v>
          </cell>
          <cell r="I17">
            <v>0</v>
          </cell>
          <cell r="K17">
            <v>1022150.5</v>
          </cell>
        </row>
      </sheetData>
      <sheetData sheetId="3">
        <row r="27">
          <cell r="G27">
            <v>265660.97</v>
          </cell>
          <cell r="H27">
            <v>74698134.97</v>
          </cell>
          <cell r="I27">
            <v>850000</v>
          </cell>
          <cell r="K27">
            <v>35264146.4</v>
          </cell>
        </row>
      </sheetData>
      <sheetData sheetId="4">
        <row r="16">
          <cell r="G16">
            <v>0</v>
          </cell>
          <cell r="H16">
            <v>6898430</v>
          </cell>
          <cell r="I16">
            <v>0</v>
          </cell>
          <cell r="K16">
            <v>3774778.8</v>
          </cell>
        </row>
      </sheetData>
      <sheetData sheetId="5">
        <row r="23">
          <cell r="H23">
            <v>1226970</v>
          </cell>
          <cell r="I23">
            <v>23449197</v>
          </cell>
          <cell r="J23">
            <v>158854</v>
          </cell>
          <cell r="L23">
            <v>22743684</v>
          </cell>
        </row>
      </sheetData>
      <sheetData sheetId="6">
        <row r="9">
          <cell r="H9">
            <v>0</v>
          </cell>
          <cell r="I9">
            <v>9058000</v>
          </cell>
          <cell r="J9">
            <v>2027000</v>
          </cell>
          <cell r="L9">
            <v>1404859.5</v>
          </cell>
        </row>
      </sheetData>
      <sheetData sheetId="8">
        <row r="20">
          <cell r="H20">
            <v>0</v>
          </cell>
          <cell r="I20">
            <v>70711000</v>
          </cell>
          <cell r="J20">
            <v>0</v>
          </cell>
          <cell r="L20">
            <v>69724178.7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vykopal@gemo.cz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0">
      <selection activeCell="I30" sqref="I30"/>
    </sheetView>
  </sheetViews>
  <sheetFormatPr defaultColWidth="9.00390625" defaultRowHeight="12.75"/>
  <cols>
    <col min="1" max="1" width="15.75390625" style="0" customWidth="1"/>
    <col min="9" max="9" width="15.125" style="0" customWidth="1"/>
  </cols>
  <sheetData>
    <row r="4" ht="12.75">
      <c r="A4" s="570" t="s">
        <v>536</v>
      </c>
    </row>
    <row r="5" spans="1:10" ht="19.5" customHeight="1">
      <c r="A5" s="569" t="s">
        <v>521</v>
      </c>
      <c r="B5" s="569" t="s">
        <v>522</v>
      </c>
      <c r="C5" s="569"/>
      <c r="D5" s="569"/>
      <c r="E5" s="569"/>
      <c r="F5" s="569"/>
      <c r="G5" s="569"/>
      <c r="H5" s="569"/>
      <c r="I5" s="569"/>
      <c r="J5" s="569"/>
    </row>
    <row r="6" spans="1:10" ht="19.5" customHeight="1">
      <c r="A6" s="569"/>
      <c r="B6" s="569" t="s">
        <v>523</v>
      </c>
      <c r="C6" s="569"/>
      <c r="D6" s="569"/>
      <c r="E6" s="569"/>
      <c r="F6" s="569"/>
      <c r="G6" s="569"/>
      <c r="H6" s="569"/>
      <c r="I6" s="569"/>
      <c r="J6" s="569"/>
    </row>
    <row r="7" spans="1:10" ht="19.5" customHeight="1">
      <c r="A7" s="569"/>
      <c r="B7" s="569"/>
      <c r="C7" s="569"/>
      <c r="D7" s="569"/>
      <c r="E7" s="569"/>
      <c r="F7" s="569"/>
      <c r="G7" s="569"/>
      <c r="H7" s="569"/>
      <c r="I7" s="569"/>
      <c r="J7" s="569"/>
    </row>
    <row r="8" spans="1:10" ht="19.5" customHeight="1">
      <c r="A8" s="569" t="s">
        <v>524</v>
      </c>
      <c r="B8" s="569" t="s">
        <v>539</v>
      </c>
      <c r="C8" s="569"/>
      <c r="D8" s="569"/>
      <c r="E8" s="569"/>
      <c r="F8" s="569"/>
      <c r="G8" s="569"/>
      <c r="H8" s="569"/>
      <c r="I8" s="569"/>
      <c r="J8" s="569"/>
    </row>
    <row r="9" spans="1:10" ht="19.5" customHeight="1">
      <c r="A9" s="569"/>
      <c r="B9" s="569" t="s">
        <v>525</v>
      </c>
      <c r="C9" s="569"/>
      <c r="D9" s="569"/>
      <c r="E9" s="569"/>
      <c r="F9" s="569"/>
      <c r="G9" s="569"/>
      <c r="H9" s="569"/>
      <c r="I9" s="569"/>
      <c r="J9" s="569"/>
    </row>
    <row r="10" spans="1:10" ht="19.5" customHeight="1">
      <c r="A10" s="569"/>
      <c r="B10" s="569"/>
      <c r="C10" s="569"/>
      <c r="D10" s="569"/>
      <c r="E10" s="569"/>
      <c r="F10" s="569"/>
      <c r="G10" s="569"/>
      <c r="H10" s="569"/>
      <c r="I10" s="569"/>
      <c r="J10" s="569"/>
    </row>
    <row r="11" spans="1:10" ht="19.5" customHeight="1">
      <c r="A11" s="569" t="s">
        <v>526</v>
      </c>
      <c r="B11" s="569" t="s">
        <v>538</v>
      </c>
      <c r="C11" s="569"/>
      <c r="D11" s="569"/>
      <c r="E11" s="569"/>
      <c r="F11" s="569"/>
      <c r="G11" s="569"/>
      <c r="H11" s="569"/>
      <c r="I11" s="569"/>
      <c r="J11" s="569"/>
    </row>
    <row r="12" spans="1:10" ht="19.5" customHeight="1">
      <c r="A12" s="569"/>
      <c r="B12" s="569" t="s">
        <v>527</v>
      </c>
      <c r="C12" s="569"/>
      <c r="D12" s="569"/>
      <c r="E12" s="569"/>
      <c r="F12" s="569"/>
      <c r="G12" s="569"/>
      <c r="H12" s="569"/>
      <c r="I12" s="569"/>
      <c r="J12" s="569"/>
    </row>
    <row r="13" spans="1:10" ht="19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</row>
    <row r="14" spans="1:10" ht="19.5" customHeight="1">
      <c r="A14" s="569" t="s">
        <v>528</v>
      </c>
      <c r="B14" s="569" t="s">
        <v>529</v>
      </c>
      <c r="C14" s="569"/>
      <c r="D14" s="569"/>
      <c r="E14" s="569"/>
      <c r="F14" s="569"/>
      <c r="G14" s="569"/>
      <c r="H14" s="569"/>
      <c r="I14" s="569"/>
      <c r="J14" s="569"/>
    </row>
    <row r="15" spans="1:10" ht="19.5" customHeight="1">
      <c r="A15" s="569"/>
      <c r="B15" s="569" t="s">
        <v>530</v>
      </c>
      <c r="C15" s="569"/>
      <c r="D15" s="569"/>
      <c r="E15" s="569"/>
      <c r="F15" s="569"/>
      <c r="G15" s="569"/>
      <c r="H15" s="569"/>
      <c r="I15" s="569"/>
      <c r="J15" s="569"/>
    </row>
    <row r="16" spans="1:10" ht="19.5" customHeight="1">
      <c r="A16" s="569"/>
      <c r="B16" s="569"/>
      <c r="C16" s="569"/>
      <c r="D16" s="569"/>
      <c r="E16" s="569"/>
      <c r="F16" s="569"/>
      <c r="G16" s="569"/>
      <c r="H16" s="569"/>
      <c r="I16" s="569"/>
      <c r="J16" s="569"/>
    </row>
    <row r="17" spans="1:10" ht="19.5" customHeight="1">
      <c r="A17" s="569" t="s">
        <v>531</v>
      </c>
      <c r="B17" s="569" t="s">
        <v>533</v>
      </c>
      <c r="C17" s="569"/>
      <c r="D17" s="569"/>
      <c r="E17" s="569"/>
      <c r="F17" s="569"/>
      <c r="G17" s="569"/>
      <c r="H17" s="569"/>
      <c r="I17" s="569"/>
      <c r="J17" s="569"/>
    </row>
    <row r="18" spans="1:10" ht="19.5" customHeight="1">
      <c r="A18" s="569"/>
      <c r="B18" s="569" t="s">
        <v>540</v>
      </c>
      <c r="C18" s="569"/>
      <c r="D18" s="569"/>
      <c r="E18" s="569"/>
      <c r="F18" s="569"/>
      <c r="G18" s="569"/>
      <c r="H18" s="569"/>
      <c r="I18" s="569"/>
      <c r="J18" s="569"/>
    </row>
    <row r="19" spans="1:10" ht="19.5" customHeight="1">
      <c r="A19" s="569"/>
      <c r="B19" s="569"/>
      <c r="C19" s="569"/>
      <c r="D19" s="569"/>
      <c r="E19" s="569"/>
      <c r="F19" s="569"/>
      <c r="G19" s="569"/>
      <c r="H19" s="569"/>
      <c r="I19" s="569"/>
      <c r="J19" s="569"/>
    </row>
    <row r="20" spans="1:10" ht="19.5" customHeight="1">
      <c r="A20" s="569" t="s">
        <v>541</v>
      </c>
      <c r="B20" s="569" t="s">
        <v>532</v>
      </c>
      <c r="C20" s="569"/>
      <c r="D20" s="569"/>
      <c r="E20" s="569"/>
      <c r="F20" s="569"/>
      <c r="G20" s="569"/>
      <c r="H20" s="569"/>
      <c r="I20" s="569"/>
      <c r="J20" s="569"/>
    </row>
    <row r="21" spans="1:10" ht="19.5" customHeight="1">
      <c r="A21" s="569"/>
      <c r="B21" s="569" t="s">
        <v>542</v>
      </c>
      <c r="C21" s="569"/>
      <c r="D21" s="569"/>
      <c r="E21" s="569"/>
      <c r="F21" s="569"/>
      <c r="G21" s="569"/>
      <c r="H21" s="569"/>
      <c r="I21" s="569"/>
      <c r="J21" s="569"/>
    </row>
    <row r="22" spans="1:10" ht="19.5" customHeight="1">
      <c r="A22" s="569"/>
      <c r="B22" s="569"/>
      <c r="C22" s="569"/>
      <c r="D22" s="569"/>
      <c r="E22" s="569"/>
      <c r="F22" s="569"/>
      <c r="G22" s="569"/>
      <c r="H22" s="569"/>
      <c r="I22" s="569"/>
      <c r="J22" s="569"/>
    </row>
    <row r="23" spans="1:10" ht="19.5" customHeight="1">
      <c r="A23" s="569" t="s">
        <v>543</v>
      </c>
      <c r="B23" s="569" t="s">
        <v>544</v>
      </c>
      <c r="C23" s="569"/>
      <c r="D23" s="569"/>
      <c r="E23" s="569"/>
      <c r="F23" s="569"/>
      <c r="G23" s="569"/>
      <c r="H23" s="569"/>
      <c r="I23" s="569"/>
      <c r="J23" s="569"/>
    </row>
    <row r="24" spans="1:10" ht="19.5" customHeight="1">
      <c r="A24" s="569"/>
      <c r="B24" s="569" t="s">
        <v>545</v>
      </c>
      <c r="C24" s="569"/>
      <c r="D24" s="569"/>
      <c r="E24" s="569"/>
      <c r="F24" s="569"/>
      <c r="G24" s="569"/>
      <c r="H24" s="569"/>
      <c r="I24" s="569"/>
      <c r="J24" s="569"/>
    </row>
    <row r="25" spans="1:10" ht="19.5" customHeight="1">
      <c r="A25" s="569"/>
      <c r="B25" s="569"/>
      <c r="C25" s="569"/>
      <c r="D25" s="569"/>
      <c r="E25" s="569"/>
      <c r="F25" s="569"/>
      <c r="G25" s="569"/>
      <c r="H25" s="569"/>
      <c r="I25" s="569"/>
      <c r="J25" s="569"/>
    </row>
    <row r="26" spans="1:10" ht="19.5" customHeight="1">
      <c r="A26" s="569" t="s">
        <v>534</v>
      </c>
      <c r="B26" s="569" t="s">
        <v>546</v>
      </c>
      <c r="C26" s="569"/>
      <c r="D26" s="569"/>
      <c r="E26" s="569"/>
      <c r="F26" s="569"/>
      <c r="G26" s="569"/>
      <c r="H26" s="569"/>
      <c r="I26" s="569"/>
      <c r="J26" s="569"/>
    </row>
    <row r="27" spans="1:10" ht="19.5" customHeight="1">
      <c r="A27" s="569"/>
      <c r="B27" s="569" t="s">
        <v>547</v>
      </c>
      <c r="C27" s="569"/>
      <c r="D27" s="569"/>
      <c r="E27" s="569"/>
      <c r="F27" s="569"/>
      <c r="G27" s="569"/>
      <c r="H27" s="569"/>
      <c r="I27" s="569"/>
      <c r="J27" s="569"/>
    </row>
    <row r="28" spans="1:10" ht="19.5" customHeight="1">
      <c r="A28" s="569"/>
      <c r="B28" s="569"/>
      <c r="C28" s="569"/>
      <c r="D28" s="569"/>
      <c r="E28" s="569"/>
      <c r="F28" s="569"/>
      <c r="G28" s="569"/>
      <c r="H28" s="569"/>
      <c r="I28" s="569"/>
      <c r="J28" s="569"/>
    </row>
    <row r="29" spans="1:10" ht="19.5" customHeight="1">
      <c r="A29" s="569"/>
      <c r="B29" s="569"/>
      <c r="C29" s="569"/>
      <c r="D29" s="569"/>
      <c r="E29" s="569"/>
      <c r="F29" s="569"/>
      <c r="G29" s="569"/>
      <c r="H29" s="569"/>
      <c r="I29" s="569"/>
      <c r="J29" s="569"/>
    </row>
    <row r="30" spans="1:10" ht="19.5" customHeight="1">
      <c r="A30" s="570" t="s">
        <v>537</v>
      </c>
      <c r="B30" s="569" t="s">
        <v>535</v>
      </c>
      <c r="C30" s="569"/>
      <c r="D30" s="569"/>
      <c r="E30" s="569"/>
      <c r="F30" s="569"/>
      <c r="G30" s="569"/>
      <c r="H30" s="569"/>
      <c r="I30" s="569"/>
      <c r="J30" s="569"/>
    </row>
    <row r="31" spans="1:10" ht="19.5" customHeight="1">
      <c r="A31" s="569"/>
      <c r="B31" s="569" t="s">
        <v>548</v>
      </c>
      <c r="C31" s="569"/>
      <c r="D31" s="569"/>
      <c r="E31" s="569"/>
      <c r="F31" s="569"/>
      <c r="G31" s="569"/>
      <c r="H31" s="569"/>
      <c r="I31" s="569"/>
      <c r="J31" s="569"/>
    </row>
    <row r="32" ht="19.5" customHeight="1"/>
  </sheetData>
  <printOptions/>
  <pageMargins left="0.75" right="0.19" top="2.09" bottom="1" header="0.93" footer="0.4921259845"/>
  <pageSetup horizontalDpi="600" verticalDpi="600" orientation="portrait" paperSize="9" scale="85" r:id="rId1"/>
  <headerFooter alignWithMargins="0">
    <oddHeader>&amp;C&amp;"Arial CE,Tučné"&amp;12Rozpočet STATUTÁRNÍHO MĚSTA OLOMOUCE na rok 2009 
schválený Zastupitelstvem města Olomouce dne 15. 12. 2008  
(úprava globální dotace schválena ZMO dne 23. 2. 2009)
Soupis příloh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48"/>
  <sheetViews>
    <sheetView workbookViewId="0" topLeftCell="B1">
      <pane ySplit="1" topLeftCell="BM68" activePane="bottomLeft" state="frozen"/>
      <selection pane="topLeft" activeCell="A1" sqref="A1"/>
      <selection pane="bottomLeft" activeCell="F64" sqref="F64"/>
    </sheetView>
  </sheetViews>
  <sheetFormatPr defaultColWidth="9.00390625" defaultRowHeight="12.75" outlineLevelRow="1"/>
  <cols>
    <col min="1" max="1" width="25.00390625" style="55" customWidth="1"/>
    <col min="2" max="2" width="8.75390625" style="53" customWidth="1"/>
    <col min="3" max="3" width="9.25390625" style="53" customWidth="1"/>
    <col min="4" max="4" width="49.625" style="52" customWidth="1"/>
    <col min="5" max="5" width="11.75390625" style="364" customWidth="1"/>
    <col min="6" max="6" width="36.75390625" style="54" customWidth="1"/>
    <col min="7" max="9" width="13.375" style="52" customWidth="1"/>
    <col min="10" max="16384" width="9.125" style="52" customWidth="1"/>
  </cols>
  <sheetData>
    <row r="1" spans="1:6" s="27" customFormat="1" ht="49.5" customHeight="1">
      <c r="A1" s="26" t="s">
        <v>517</v>
      </c>
      <c r="B1" s="26" t="s">
        <v>211</v>
      </c>
      <c r="C1" s="26" t="s">
        <v>212</v>
      </c>
      <c r="D1" s="26" t="s">
        <v>499</v>
      </c>
      <c r="E1" s="363" t="s">
        <v>246</v>
      </c>
      <c r="F1" s="26" t="s">
        <v>202</v>
      </c>
    </row>
    <row r="2" spans="1:6" s="29" customFormat="1" ht="13.5" customHeight="1">
      <c r="A2" s="28" t="s">
        <v>500</v>
      </c>
      <c r="B2" s="31">
        <v>3635</v>
      </c>
      <c r="C2" s="31">
        <v>5221</v>
      </c>
      <c r="D2" s="30" t="s">
        <v>502</v>
      </c>
      <c r="E2" s="375">
        <v>250000</v>
      </c>
      <c r="F2" s="28" t="s">
        <v>327</v>
      </c>
    </row>
    <row r="3" spans="1:6" s="29" customFormat="1" ht="13.5" customHeight="1">
      <c r="A3" s="30"/>
      <c r="B3" s="31">
        <v>3322</v>
      </c>
      <c r="C3" s="31">
        <v>5212</v>
      </c>
      <c r="D3" s="593" t="s">
        <v>98</v>
      </c>
      <c r="E3" s="375">
        <v>200000</v>
      </c>
      <c r="F3" s="28" t="s">
        <v>327</v>
      </c>
    </row>
    <row r="4" spans="1:6" s="29" customFormat="1" ht="13.5" customHeight="1">
      <c r="A4" s="30"/>
      <c r="B4" s="31">
        <v>3322</v>
      </c>
      <c r="C4" s="31">
        <v>5213</v>
      </c>
      <c r="D4" s="594"/>
      <c r="E4" s="375">
        <v>100000</v>
      </c>
      <c r="F4" s="28" t="s">
        <v>327</v>
      </c>
    </row>
    <row r="5" spans="1:6" s="29" customFormat="1" ht="13.5" customHeight="1">
      <c r="A5" s="30"/>
      <c r="B5" s="31">
        <v>3322</v>
      </c>
      <c r="C5" s="31">
        <v>5223</v>
      </c>
      <c r="D5" s="594"/>
      <c r="E5" s="375">
        <v>300000</v>
      </c>
      <c r="F5" s="28" t="s">
        <v>327</v>
      </c>
    </row>
    <row r="6" spans="1:6" s="29" customFormat="1" ht="13.5" customHeight="1">
      <c r="A6" s="30"/>
      <c r="B6" s="31">
        <v>3322</v>
      </c>
      <c r="C6" s="31">
        <v>5225</v>
      </c>
      <c r="D6" s="594"/>
      <c r="E6" s="375">
        <v>50000</v>
      </c>
      <c r="F6" s="28" t="s">
        <v>327</v>
      </c>
    </row>
    <row r="7" spans="1:6" s="35" customFormat="1" ht="13.5" customHeight="1">
      <c r="A7" s="32" t="s">
        <v>66</v>
      </c>
      <c r="B7" s="33"/>
      <c r="C7" s="33"/>
      <c r="D7" s="32"/>
      <c r="E7" s="58">
        <f>SUM(E2:E6)</f>
        <v>900000</v>
      </c>
      <c r="F7" s="34"/>
    </row>
    <row r="8" spans="1:6" s="35" customFormat="1" ht="13.5" customHeight="1">
      <c r="A8" s="28" t="s">
        <v>99</v>
      </c>
      <c r="B8" s="105">
        <v>2141</v>
      </c>
      <c r="C8" s="105">
        <v>5223</v>
      </c>
      <c r="D8" s="104" t="s">
        <v>329</v>
      </c>
      <c r="E8" s="369">
        <v>140000</v>
      </c>
      <c r="F8" s="106" t="s">
        <v>330</v>
      </c>
    </row>
    <row r="9" spans="1:6" s="35" customFormat="1" ht="13.5" customHeight="1">
      <c r="A9" s="64"/>
      <c r="B9" s="105">
        <v>2141</v>
      </c>
      <c r="C9" s="105">
        <v>5223</v>
      </c>
      <c r="D9" s="104" t="s">
        <v>14</v>
      </c>
      <c r="E9" s="369">
        <v>140000</v>
      </c>
      <c r="F9" s="106" t="s">
        <v>330</v>
      </c>
    </row>
    <row r="10" spans="1:6" s="35" customFormat="1" ht="13.5" customHeight="1">
      <c r="A10" s="64"/>
      <c r="B10" s="105">
        <v>2141</v>
      </c>
      <c r="C10" s="105">
        <v>5223</v>
      </c>
      <c r="D10" s="104" t="s">
        <v>331</v>
      </c>
      <c r="E10" s="369">
        <v>70000</v>
      </c>
      <c r="F10" s="106" t="s">
        <v>330</v>
      </c>
    </row>
    <row r="11" spans="1:6" s="35" customFormat="1" ht="13.5" customHeight="1">
      <c r="A11" s="64"/>
      <c r="B11" s="105">
        <v>2141</v>
      </c>
      <c r="C11" s="105">
        <v>5223</v>
      </c>
      <c r="D11" s="104" t="s">
        <v>332</v>
      </c>
      <c r="E11" s="369">
        <v>90000</v>
      </c>
      <c r="F11" s="106" t="s">
        <v>330</v>
      </c>
    </row>
    <row r="12" spans="1:6" s="38" customFormat="1" ht="13.5" customHeight="1">
      <c r="A12" s="28"/>
      <c r="B12" s="36">
        <v>2143</v>
      </c>
      <c r="C12" s="36">
        <v>5221</v>
      </c>
      <c r="D12" s="30" t="s">
        <v>100</v>
      </c>
      <c r="E12" s="369">
        <v>500000</v>
      </c>
      <c r="F12" s="37" t="s">
        <v>471</v>
      </c>
    </row>
    <row r="13" spans="1:6" s="38" customFormat="1" ht="13.5" customHeight="1">
      <c r="A13" s="28"/>
      <c r="B13" s="36">
        <v>2141</v>
      </c>
      <c r="C13" s="36">
        <v>5212</v>
      </c>
      <c r="D13" s="30" t="s">
        <v>472</v>
      </c>
      <c r="E13" s="369">
        <v>157000</v>
      </c>
      <c r="F13" s="37" t="s">
        <v>101</v>
      </c>
    </row>
    <row r="14" spans="1:6" s="38" customFormat="1" ht="13.5" customHeight="1">
      <c r="A14" s="28"/>
      <c r="B14" s="36">
        <v>3313</v>
      </c>
      <c r="C14" s="36">
        <v>5213</v>
      </c>
      <c r="D14" s="30" t="s">
        <v>102</v>
      </c>
      <c r="E14" s="369">
        <v>650000</v>
      </c>
      <c r="F14" s="37" t="s">
        <v>333</v>
      </c>
    </row>
    <row r="15" spans="1:6" s="38" customFormat="1" ht="13.5" customHeight="1">
      <c r="A15" s="39"/>
      <c r="B15" s="40">
        <v>3319</v>
      </c>
      <c r="C15" s="40">
        <v>5212</v>
      </c>
      <c r="D15" s="39" t="s">
        <v>357</v>
      </c>
      <c r="E15" s="369">
        <v>500000</v>
      </c>
      <c r="F15" s="37" t="s">
        <v>327</v>
      </c>
    </row>
    <row r="16" spans="1:6" s="38" customFormat="1" ht="13.5" customHeight="1">
      <c r="A16" s="39"/>
      <c r="B16" s="40">
        <v>3319</v>
      </c>
      <c r="C16" s="40">
        <v>5212</v>
      </c>
      <c r="D16" s="39" t="s">
        <v>358</v>
      </c>
      <c r="E16" s="369">
        <v>300000</v>
      </c>
      <c r="F16" s="37" t="s">
        <v>327</v>
      </c>
    </row>
    <row r="17" spans="1:6" s="38" customFormat="1" ht="13.5" customHeight="1">
      <c r="A17" s="39"/>
      <c r="B17" s="40">
        <v>3319</v>
      </c>
      <c r="C17" s="40">
        <v>5212</v>
      </c>
      <c r="D17" s="39" t="s">
        <v>359</v>
      </c>
      <c r="E17" s="369">
        <v>400000</v>
      </c>
      <c r="F17" s="37" t="s">
        <v>327</v>
      </c>
    </row>
    <row r="18" spans="1:6" s="38" customFormat="1" ht="13.5" customHeight="1">
      <c r="A18" s="39"/>
      <c r="B18" s="40">
        <v>3319</v>
      </c>
      <c r="C18" s="40">
        <v>5212</v>
      </c>
      <c r="D18" s="39" t="s">
        <v>103</v>
      </c>
      <c r="E18" s="369">
        <v>250000</v>
      </c>
      <c r="F18" s="37" t="s">
        <v>327</v>
      </c>
    </row>
    <row r="19" spans="1:6" s="38" customFormat="1" ht="13.5" customHeight="1">
      <c r="A19" s="39"/>
      <c r="B19" s="40">
        <v>3319</v>
      </c>
      <c r="C19" s="40">
        <v>5212</v>
      </c>
      <c r="D19" s="39" t="s">
        <v>104</v>
      </c>
      <c r="E19" s="369">
        <v>200000</v>
      </c>
      <c r="F19" s="37" t="s">
        <v>327</v>
      </c>
    </row>
    <row r="20" spans="1:6" s="38" customFormat="1" ht="13.5" customHeight="1">
      <c r="A20" s="39"/>
      <c r="B20" s="40">
        <v>3319</v>
      </c>
      <c r="C20" s="40">
        <v>5213</v>
      </c>
      <c r="D20" s="39" t="s">
        <v>334</v>
      </c>
      <c r="E20" s="369">
        <v>350000</v>
      </c>
      <c r="F20" s="37" t="s">
        <v>327</v>
      </c>
    </row>
    <row r="21" spans="1:6" s="38" customFormat="1" ht="13.5" customHeight="1">
      <c r="A21" s="39"/>
      <c r="B21" s="40">
        <v>3319</v>
      </c>
      <c r="C21" s="40">
        <v>5219</v>
      </c>
      <c r="D21" s="39" t="s">
        <v>360</v>
      </c>
      <c r="E21" s="369">
        <v>250000</v>
      </c>
      <c r="F21" s="37" t="s">
        <v>327</v>
      </c>
    </row>
    <row r="22" spans="1:6" s="38" customFormat="1" ht="13.5" customHeight="1">
      <c r="A22" s="39"/>
      <c r="B22" s="40">
        <v>3319</v>
      </c>
      <c r="C22" s="40">
        <v>5222</v>
      </c>
      <c r="D22" s="39" t="s">
        <v>361</v>
      </c>
      <c r="E22" s="369">
        <v>500000</v>
      </c>
      <c r="F22" s="37" t="s">
        <v>327</v>
      </c>
    </row>
    <row r="23" spans="1:6" s="38" customFormat="1" ht="13.5" customHeight="1">
      <c r="A23" s="39"/>
      <c r="B23" s="40">
        <v>3319</v>
      </c>
      <c r="C23" s="40">
        <v>5222</v>
      </c>
      <c r="D23" s="39" t="s">
        <v>362</v>
      </c>
      <c r="E23" s="369">
        <v>25000</v>
      </c>
      <c r="F23" s="37" t="s">
        <v>327</v>
      </c>
    </row>
    <row r="24" spans="1:6" s="38" customFormat="1" ht="13.5" customHeight="1">
      <c r="A24" s="39"/>
      <c r="B24" s="40">
        <v>3319</v>
      </c>
      <c r="C24" s="40">
        <v>5222</v>
      </c>
      <c r="D24" s="39" t="s">
        <v>8</v>
      </c>
      <c r="E24" s="369">
        <v>250000</v>
      </c>
      <c r="F24" s="37" t="s">
        <v>327</v>
      </c>
    </row>
    <row r="25" spans="1:6" s="38" customFormat="1" ht="13.5" customHeight="1">
      <c r="A25" s="39"/>
      <c r="B25" s="40">
        <v>3319</v>
      </c>
      <c r="C25" s="40">
        <v>5222</v>
      </c>
      <c r="D25" s="39" t="s">
        <v>335</v>
      </c>
      <c r="E25" s="369">
        <v>100000</v>
      </c>
      <c r="F25" s="37" t="s">
        <v>327</v>
      </c>
    </row>
    <row r="26" spans="1:6" s="38" customFormat="1" ht="13.5" customHeight="1">
      <c r="A26" s="39"/>
      <c r="B26" s="40">
        <v>3319</v>
      </c>
      <c r="C26" s="40">
        <v>5229</v>
      </c>
      <c r="D26" s="39" t="s">
        <v>363</v>
      </c>
      <c r="E26" s="369">
        <v>200000</v>
      </c>
      <c r="F26" s="37" t="s">
        <v>327</v>
      </c>
    </row>
    <row r="27" spans="1:6" s="38" customFormat="1" ht="13.5" customHeight="1">
      <c r="A27" s="39"/>
      <c r="B27" s="40">
        <v>3319</v>
      </c>
      <c r="C27" s="40">
        <v>5331</v>
      </c>
      <c r="D27" s="30" t="s">
        <v>364</v>
      </c>
      <c r="E27" s="369">
        <v>300000</v>
      </c>
      <c r="F27" s="28" t="s">
        <v>327</v>
      </c>
    </row>
    <row r="28" spans="1:6" s="38" customFormat="1" ht="13.5" customHeight="1">
      <c r="A28" s="39"/>
      <c r="B28" s="40">
        <v>3319</v>
      </c>
      <c r="C28" s="40">
        <v>5331</v>
      </c>
      <c r="D28" s="39" t="s">
        <v>247</v>
      </c>
      <c r="E28" s="369">
        <v>250000</v>
      </c>
      <c r="F28" s="37" t="s">
        <v>327</v>
      </c>
    </row>
    <row r="29" spans="1:6" s="38" customFormat="1" ht="13.5" customHeight="1">
      <c r="A29" s="39"/>
      <c r="B29" s="40">
        <v>3319</v>
      </c>
      <c r="C29" s="40">
        <v>5331</v>
      </c>
      <c r="D29" s="39" t="s">
        <v>248</v>
      </c>
      <c r="E29" s="369">
        <v>250000</v>
      </c>
      <c r="F29" s="37" t="s">
        <v>327</v>
      </c>
    </row>
    <row r="30" spans="1:6" s="38" customFormat="1" ht="13.5" customHeight="1">
      <c r="A30" s="39"/>
      <c r="B30" s="40">
        <v>3319</v>
      </c>
      <c r="C30" s="40">
        <v>5332</v>
      </c>
      <c r="D30" s="37" t="s">
        <v>336</v>
      </c>
      <c r="E30" s="369">
        <v>2800000</v>
      </c>
      <c r="F30" s="37" t="s">
        <v>337</v>
      </c>
    </row>
    <row r="31" spans="1:6" s="38" customFormat="1" ht="13.5" customHeight="1">
      <c r="A31" s="39"/>
      <c r="B31" s="40">
        <v>3319</v>
      </c>
      <c r="C31" s="40">
        <v>5221</v>
      </c>
      <c r="D31" s="39" t="s">
        <v>249</v>
      </c>
      <c r="E31" s="369">
        <v>1600000</v>
      </c>
      <c r="F31" s="37" t="s">
        <v>250</v>
      </c>
    </row>
    <row r="32" spans="1:6" s="38" customFormat="1" ht="13.5" customHeight="1">
      <c r="A32" s="39"/>
      <c r="B32" s="40">
        <v>3419</v>
      </c>
      <c r="C32" s="40">
        <v>5213</v>
      </c>
      <c r="D32" s="39" t="s">
        <v>365</v>
      </c>
      <c r="E32" s="369">
        <v>11000000</v>
      </c>
      <c r="F32" s="37" t="s">
        <v>327</v>
      </c>
    </row>
    <row r="33" spans="1:6" s="29" customFormat="1" ht="13.5" customHeight="1">
      <c r="A33" s="30"/>
      <c r="B33" s="31">
        <v>3419</v>
      </c>
      <c r="C33" s="31">
        <v>5213</v>
      </c>
      <c r="D33" s="28" t="s">
        <v>339</v>
      </c>
      <c r="E33" s="369">
        <v>8000000</v>
      </c>
      <c r="F33" s="606" t="s">
        <v>314</v>
      </c>
    </row>
    <row r="34" spans="1:6" s="38" customFormat="1" ht="13.5" customHeight="1">
      <c r="A34" s="39"/>
      <c r="B34" s="31"/>
      <c r="C34" s="31"/>
      <c r="D34" s="28"/>
      <c r="E34" s="369"/>
      <c r="F34" s="606"/>
    </row>
    <row r="35" spans="1:6" s="38" customFormat="1" ht="13.5" customHeight="1">
      <c r="A35" s="39"/>
      <c r="B35" s="40">
        <v>3419</v>
      </c>
      <c r="C35" s="40">
        <v>5213</v>
      </c>
      <c r="D35" s="39" t="s">
        <v>338</v>
      </c>
      <c r="E35" s="369">
        <v>1000000</v>
      </c>
      <c r="F35" s="102" t="s">
        <v>327</v>
      </c>
    </row>
    <row r="36" spans="1:6" s="38" customFormat="1" ht="13.5" customHeight="1">
      <c r="A36" s="39"/>
      <c r="B36" s="40">
        <v>3419</v>
      </c>
      <c r="C36" s="40">
        <v>5213</v>
      </c>
      <c r="D36" s="39" t="s">
        <v>340</v>
      </c>
      <c r="E36" s="369">
        <v>1000000</v>
      </c>
      <c r="F36" s="37" t="s">
        <v>327</v>
      </c>
    </row>
    <row r="37" spans="1:6" s="38" customFormat="1" ht="13.5" customHeight="1">
      <c r="A37" s="39"/>
      <c r="B37" s="40">
        <v>3419</v>
      </c>
      <c r="C37" s="40">
        <v>5213</v>
      </c>
      <c r="D37" s="39" t="s">
        <v>374</v>
      </c>
      <c r="E37" s="369">
        <v>1500000</v>
      </c>
      <c r="F37" s="37" t="s">
        <v>327</v>
      </c>
    </row>
    <row r="38" spans="1:6" s="38" customFormat="1" ht="13.5" customHeight="1">
      <c r="A38" s="39"/>
      <c r="B38" s="40">
        <v>3419</v>
      </c>
      <c r="C38" s="40">
        <v>5213</v>
      </c>
      <c r="D38" s="39" t="s">
        <v>0</v>
      </c>
      <c r="E38" s="369">
        <v>1000000</v>
      </c>
      <c r="F38" s="37" t="s">
        <v>327</v>
      </c>
    </row>
    <row r="39" spans="1:6" s="38" customFormat="1" ht="13.5" customHeight="1">
      <c r="A39" s="39"/>
      <c r="B39" s="40">
        <v>3419</v>
      </c>
      <c r="C39" s="40">
        <v>5222</v>
      </c>
      <c r="D39" s="39" t="s">
        <v>1</v>
      </c>
      <c r="E39" s="369">
        <v>60000</v>
      </c>
      <c r="F39" s="37" t="s">
        <v>327</v>
      </c>
    </row>
    <row r="40" spans="1:6" s="38" customFormat="1" ht="13.5" customHeight="1">
      <c r="A40" s="39"/>
      <c r="B40" s="40">
        <v>3419</v>
      </c>
      <c r="C40" s="40">
        <v>5222</v>
      </c>
      <c r="D40" s="39" t="s">
        <v>3</v>
      </c>
      <c r="E40" s="369">
        <v>1500000</v>
      </c>
      <c r="F40" s="37" t="s">
        <v>327</v>
      </c>
    </row>
    <row r="41" spans="1:6" s="38" customFormat="1" ht="13.5" customHeight="1">
      <c r="A41" s="39"/>
      <c r="B41" s="40">
        <v>3419</v>
      </c>
      <c r="C41" s="40">
        <v>5222</v>
      </c>
      <c r="D41" s="39" t="s">
        <v>5</v>
      </c>
      <c r="E41" s="369">
        <v>1500000</v>
      </c>
      <c r="F41" s="37" t="s">
        <v>327</v>
      </c>
    </row>
    <row r="42" spans="1:7" s="38" customFormat="1" ht="13.5" customHeight="1">
      <c r="A42" s="39"/>
      <c r="B42" s="40">
        <v>3419</v>
      </c>
      <c r="C42" s="40">
        <v>5222</v>
      </c>
      <c r="D42" s="39" t="s">
        <v>4</v>
      </c>
      <c r="E42" s="369">
        <v>1500000</v>
      </c>
      <c r="F42" s="37" t="s">
        <v>327</v>
      </c>
      <c r="G42" s="35"/>
    </row>
    <row r="43" spans="1:6" s="38" customFormat="1" ht="13.5" customHeight="1">
      <c r="A43" s="39"/>
      <c r="B43" s="40">
        <v>3419</v>
      </c>
      <c r="C43" s="40">
        <v>5222</v>
      </c>
      <c r="D43" s="607" t="s">
        <v>15</v>
      </c>
      <c r="E43" s="369">
        <v>40000</v>
      </c>
      <c r="F43" s="37" t="s">
        <v>327</v>
      </c>
    </row>
    <row r="44" spans="1:6" s="38" customFormat="1" ht="13.5" customHeight="1">
      <c r="A44" s="39"/>
      <c r="B44" s="40"/>
      <c r="C44" s="40"/>
      <c r="D44" s="607"/>
      <c r="E44" s="369"/>
      <c r="F44" s="37"/>
    </row>
    <row r="45" spans="1:6" s="38" customFormat="1" ht="13.5" customHeight="1">
      <c r="A45" s="39"/>
      <c r="B45" s="40">
        <v>3419</v>
      </c>
      <c r="C45" s="40">
        <v>5222</v>
      </c>
      <c r="D45" s="39" t="s">
        <v>375</v>
      </c>
      <c r="E45" s="369">
        <v>6500000</v>
      </c>
      <c r="F45" s="37" t="s">
        <v>376</v>
      </c>
    </row>
    <row r="46" spans="1:6" s="38" customFormat="1" ht="13.5" customHeight="1">
      <c r="A46" s="39"/>
      <c r="B46" s="40">
        <v>3419</v>
      </c>
      <c r="C46" s="40">
        <v>5222</v>
      </c>
      <c r="D46" s="39" t="s">
        <v>2</v>
      </c>
      <c r="E46" s="369">
        <v>500000</v>
      </c>
      <c r="F46" s="37" t="s">
        <v>377</v>
      </c>
    </row>
    <row r="47" spans="1:6" s="38" customFormat="1" ht="13.5" customHeight="1">
      <c r="A47" s="39"/>
      <c r="B47" s="40">
        <v>3421</v>
      </c>
      <c r="C47" s="40">
        <v>5222</v>
      </c>
      <c r="D47" s="39" t="s">
        <v>6</v>
      </c>
      <c r="E47" s="369">
        <v>20000</v>
      </c>
      <c r="F47" s="37" t="s">
        <v>327</v>
      </c>
    </row>
    <row r="48" spans="1:6" s="38" customFormat="1" ht="13.5" customHeight="1">
      <c r="A48" s="39"/>
      <c r="B48" s="40"/>
      <c r="C48" s="40"/>
      <c r="D48" s="39" t="s">
        <v>7</v>
      </c>
      <c r="E48" s="369"/>
      <c r="F48" s="37"/>
    </row>
    <row r="49" spans="1:6" s="35" customFormat="1" ht="13.5" customHeight="1">
      <c r="A49" s="32" t="s">
        <v>66</v>
      </c>
      <c r="B49" s="33"/>
      <c r="C49" s="33"/>
      <c r="D49" s="32"/>
      <c r="E49" s="58">
        <f>SUM(E8:E48)</f>
        <v>45392000</v>
      </c>
      <c r="F49" s="34"/>
    </row>
    <row r="50" spans="1:6" s="38" customFormat="1" ht="13.5" customHeight="1">
      <c r="A50" s="42" t="s">
        <v>115</v>
      </c>
      <c r="B50" s="40">
        <v>2219</v>
      </c>
      <c r="C50" s="40">
        <v>5222</v>
      </c>
      <c r="D50" s="39" t="s">
        <v>9</v>
      </c>
      <c r="E50" s="369">
        <v>150000</v>
      </c>
      <c r="F50" s="41" t="s">
        <v>327</v>
      </c>
    </row>
    <row r="51" spans="1:6" s="38" customFormat="1" ht="13.5" customHeight="1">
      <c r="A51" s="39"/>
      <c r="B51" s="40">
        <v>3299</v>
      </c>
      <c r="C51" s="40">
        <v>5332</v>
      </c>
      <c r="D51" s="39" t="s">
        <v>12</v>
      </c>
      <c r="E51" s="369">
        <v>1000000</v>
      </c>
      <c r="F51" s="41" t="s">
        <v>327</v>
      </c>
    </row>
    <row r="52" spans="1:6" s="38" customFormat="1" ht="13.5" customHeight="1">
      <c r="A52" s="39"/>
      <c r="B52" s="40">
        <v>3419</v>
      </c>
      <c r="C52" s="40">
        <v>5221</v>
      </c>
      <c r="D52" s="39" t="s">
        <v>10</v>
      </c>
      <c r="E52" s="369">
        <v>500000</v>
      </c>
      <c r="F52" s="41" t="s">
        <v>378</v>
      </c>
    </row>
    <row r="53" spans="1:6" s="38" customFormat="1" ht="13.5" customHeight="1">
      <c r="A53" s="39"/>
      <c r="B53" s="40">
        <v>3419</v>
      </c>
      <c r="C53" s="40">
        <v>5229</v>
      </c>
      <c r="D53" s="39" t="s">
        <v>2</v>
      </c>
      <c r="E53" s="369">
        <v>500000</v>
      </c>
      <c r="F53" s="41" t="s">
        <v>377</v>
      </c>
    </row>
    <row r="54" spans="1:6" s="38" customFormat="1" ht="13.5" customHeight="1">
      <c r="A54" s="39"/>
      <c r="B54" s="40">
        <v>3421</v>
      </c>
      <c r="C54" s="40">
        <v>5221</v>
      </c>
      <c r="D54" s="39" t="s">
        <v>11</v>
      </c>
      <c r="E54" s="369">
        <v>1100000</v>
      </c>
      <c r="F54" s="41" t="s">
        <v>379</v>
      </c>
    </row>
    <row r="55" spans="1:7" s="35" customFormat="1" ht="13.5" customHeight="1">
      <c r="A55" s="32" t="s">
        <v>66</v>
      </c>
      <c r="B55" s="33"/>
      <c r="C55" s="33"/>
      <c r="D55" s="32"/>
      <c r="E55" s="58">
        <f>SUM(E50:E54)</f>
        <v>3250000</v>
      </c>
      <c r="F55" s="34"/>
      <c r="G55" s="38"/>
    </row>
    <row r="56" spans="1:6" s="38" customFormat="1" ht="13.5" customHeight="1">
      <c r="A56" s="43" t="s">
        <v>214</v>
      </c>
      <c r="B56" s="40">
        <v>3549</v>
      </c>
      <c r="C56" s="40">
        <v>5221</v>
      </c>
      <c r="D56" s="37" t="s">
        <v>380</v>
      </c>
      <c r="E56" s="369">
        <v>2000000</v>
      </c>
      <c r="F56" s="41" t="s">
        <v>327</v>
      </c>
    </row>
    <row r="57" spans="1:6" s="38" customFormat="1" ht="13.5" customHeight="1">
      <c r="A57" s="39"/>
      <c r="B57" s="40">
        <v>4359</v>
      </c>
      <c r="C57" s="40">
        <v>5221</v>
      </c>
      <c r="D57" s="37" t="s">
        <v>381</v>
      </c>
      <c r="E57" s="369">
        <v>7500000</v>
      </c>
      <c r="F57" s="41" t="s">
        <v>327</v>
      </c>
    </row>
    <row r="58" spans="1:7" s="38" customFormat="1" ht="13.5" customHeight="1">
      <c r="A58" s="39"/>
      <c r="B58" s="40">
        <v>4359</v>
      </c>
      <c r="C58" s="40">
        <v>5223</v>
      </c>
      <c r="D58" s="39" t="s">
        <v>382</v>
      </c>
      <c r="E58" s="369">
        <v>1200000</v>
      </c>
      <c r="F58" s="41" t="s">
        <v>327</v>
      </c>
      <c r="G58" s="35"/>
    </row>
    <row r="59" spans="1:7" s="38" customFormat="1" ht="13.5" customHeight="1">
      <c r="A59" s="39"/>
      <c r="B59" s="40">
        <v>5399</v>
      </c>
      <c r="C59" s="40">
        <v>5901</v>
      </c>
      <c r="D59" s="39" t="s">
        <v>441</v>
      </c>
      <c r="E59" s="369">
        <v>2000000</v>
      </c>
      <c r="F59" s="605" t="s">
        <v>442</v>
      </c>
      <c r="G59" s="44"/>
    </row>
    <row r="60" spans="1:7" s="38" customFormat="1" ht="13.5" customHeight="1">
      <c r="A60" s="39"/>
      <c r="B60" s="40"/>
      <c r="C60" s="40"/>
      <c r="D60" s="39"/>
      <c r="E60" s="369"/>
      <c r="F60" s="605"/>
      <c r="G60" s="35"/>
    </row>
    <row r="61" spans="1:7" s="35" customFormat="1" ht="13.5" customHeight="1">
      <c r="A61" s="32" t="s">
        <v>66</v>
      </c>
      <c r="B61" s="33"/>
      <c r="C61" s="33"/>
      <c r="D61" s="32"/>
      <c r="E61" s="58">
        <f>SUM(E56:E60)</f>
        <v>12700000</v>
      </c>
      <c r="F61" s="34"/>
      <c r="G61" s="51"/>
    </row>
    <row r="62" spans="1:7" s="38" customFormat="1" ht="13.5" customHeight="1">
      <c r="A62" s="43" t="s">
        <v>215</v>
      </c>
      <c r="B62" s="40">
        <v>3745</v>
      </c>
      <c r="C62" s="40">
        <v>5494</v>
      </c>
      <c r="D62" s="42" t="s">
        <v>383</v>
      </c>
      <c r="E62" s="369">
        <v>23000</v>
      </c>
      <c r="F62" s="41" t="s">
        <v>327</v>
      </c>
      <c r="G62" s="52"/>
    </row>
    <row r="63" spans="1:7" s="38" customFormat="1" ht="13.5" customHeight="1">
      <c r="A63" s="45"/>
      <c r="B63" s="40">
        <v>3792</v>
      </c>
      <c r="C63" s="40">
        <v>5221</v>
      </c>
      <c r="D63" s="42" t="s">
        <v>451</v>
      </c>
      <c r="E63" s="369">
        <v>2350000</v>
      </c>
      <c r="F63" s="41" t="s">
        <v>327</v>
      </c>
      <c r="G63" s="52"/>
    </row>
    <row r="64" spans="1:7" s="38" customFormat="1" ht="13.5" customHeight="1">
      <c r="A64" s="45"/>
      <c r="B64" s="40">
        <v>3799</v>
      </c>
      <c r="C64" s="40" t="s">
        <v>443</v>
      </c>
      <c r="D64" s="43" t="s">
        <v>444</v>
      </c>
      <c r="E64" s="369">
        <v>400000</v>
      </c>
      <c r="F64" s="41" t="s">
        <v>327</v>
      </c>
      <c r="G64" s="52"/>
    </row>
    <row r="65" spans="1:7" s="35" customFormat="1" ht="13.5" customHeight="1">
      <c r="A65" s="32" t="s">
        <v>66</v>
      </c>
      <c r="B65" s="33"/>
      <c r="C65" s="33"/>
      <c r="D65" s="32"/>
      <c r="E65" s="58">
        <f>SUM(E62:E64)</f>
        <v>2773000</v>
      </c>
      <c r="F65" s="34"/>
      <c r="G65" s="27"/>
    </row>
    <row r="66" spans="1:7" s="44" customFormat="1" ht="13.5" customHeight="1">
      <c r="A66" s="42" t="s">
        <v>217</v>
      </c>
      <c r="B66" s="40">
        <v>5299</v>
      </c>
      <c r="C66" s="40">
        <v>5229</v>
      </c>
      <c r="D66" s="46" t="s">
        <v>384</v>
      </c>
      <c r="E66" s="375">
        <v>5000</v>
      </c>
      <c r="F66" s="41" t="s">
        <v>327</v>
      </c>
      <c r="G66" s="29"/>
    </row>
    <row r="67" spans="1:6" s="35" customFormat="1" ht="13.5" customHeight="1">
      <c r="A67" s="32" t="s">
        <v>66</v>
      </c>
      <c r="B67" s="33"/>
      <c r="C67" s="33"/>
      <c r="D67" s="32"/>
      <c r="E67" s="58">
        <f>SUM(E66:E66)</f>
        <v>5000</v>
      </c>
      <c r="F67" s="34"/>
    </row>
    <row r="68" spans="1:7" s="51" customFormat="1" ht="26.25" customHeight="1">
      <c r="A68" s="47" t="s">
        <v>445</v>
      </c>
      <c r="B68" s="48"/>
      <c r="C68" s="48"/>
      <c r="D68" s="49"/>
      <c r="E68" s="368">
        <f>E7+E49+E55+E61+E65+E67</f>
        <v>65020000</v>
      </c>
      <c r="F68" s="50"/>
      <c r="G68" s="29"/>
    </row>
    <row r="69" spans="1:7" ht="12">
      <c r="A69" s="595" t="s">
        <v>385</v>
      </c>
      <c r="B69" s="596"/>
      <c r="C69" s="596"/>
      <c r="D69" s="596"/>
      <c r="E69" s="596"/>
      <c r="F69" s="597"/>
      <c r="G69" s="103"/>
    </row>
    <row r="70" spans="1:7" ht="2.25" customHeight="1">
      <c r="A70" s="598"/>
      <c r="B70" s="598"/>
      <c r="C70" s="598"/>
      <c r="D70" s="598"/>
      <c r="E70" s="598"/>
      <c r="F70" s="599"/>
      <c r="G70" s="29"/>
    </row>
    <row r="71" spans="1:7" ht="9" customHeight="1">
      <c r="A71" s="600"/>
      <c r="B71" s="600"/>
      <c r="C71" s="600"/>
      <c r="D71" s="600"/>
      <c r="E71" s="600"/>
      <c r="F71" s="601"/>
      <c r="G71" s="35"/>
    </row>
    <row r="72" spans="1:7" s="27" customFormat="1" ht="49.5" customHeight="1" hidden="1" outlineLevel="1">
      <c r="A72" s="26" t="s">
        <v>517</v>
      </c>
      <c r="B72" s="26" t="s">
        <v>211</v>
      </c>
      <c r="C72" s="26" t="s">
        <v>212</v>
      </c>
      <c r="D72" s="76" t="s">
        <v>499</v>
      </c>
      <c r="E72" s="363"/>
      <c r="F72" s="26" t="s">
        <v>202</v>
      </c>
      <c r="G72" s="29"/>
    </row>
    <row r="73" spans="1:7" s="29" customFormat="1" ht="13.5" customHeight="1" collapsed="1">
      <c r="A73" s="77" t="s">
        <v>500</v>
      </c>
      <c r="B73" s="78">
        <v>6171</v>
      </c>
      <c r="C73" s="79">
        <v>5229</v>
      </c>
      <c r="D73" s="77" t="s">
        <v>501</v>
      </c>
      <c r="E73" s="376">
        <v>3000</v>
      </c>
      <c r="F73" s="77"/>
      <c r="G73" s="38"/>
    </row>
    <row r="74" spans="1:7" s="103" customFormat="1" ht="13.5" customHeight="1">
      <c r="A74" s="30"/>
      <c r="B74" s="31">
        <v>6171</v>
      </c>
      <c r="C74" s="31">
        <v>5329</v>
      </c>
      <c r="D74" s="30" t="s">
        <v>493</v>
      </c>
      <c r="E74" s="369">
        <v>143000</v>
      </c>
      <c r="F74" s="28" t="s">
        <v>327</v>
      </c>
      <c r="G74" s="29"/>
    </row>
    <row r="75" spans="1:6" s="29" customFormat="1" ht="13.5" customHeight="1">
      <c r="A75" s="30"/>
      <c r="B75" s="31">
        <v>3635</v>
      </c>
      <c r="C75" s="31">
        <v>5329</v>
      </c>
      <c r="D75" s="30" t="s">
        <v>503</v>
      </c>
      <c r="E75" s="375">
        <v>420000</v>
      </c>
      <c r="F75" s="28" t="s">
        <v>386</v>
      </c>
    </row>
    <row r="76" spans="1:7" s="35" customFormat="1" ht="13.5" customHeight="1">
      <c r="A76" s="32" t="s">
        <v>66</v>
      </c>
      <c r="B76" s="33"/>
      <c r="C76" s="33"/>
      <c r="D76" s="32"/>
      <c r="E76" s="58">
        <f>SUM(E73:E75)</f>
        <v>566000</v>
      </c>
      <c r="F76" s="34"/>
      <c r="G76" s="29"/>
    </row>
    <row r="77" spans="1:7" s="29" customFormat="1" ht="13.5" customHeight="1">
      <c r="A77" s="30" t="s">
        <v>494</v>
      </c>
      <c r="B77" s="31">
        <v>2219</v>
      </c>
      <c r="C77" s="31">
        <v>5229</v>
      </c>
      <c r="D77" s="30" t="s">
        <v>495</v>
      </c>
      <c r="E77" s="375">
        <v>30000</v>
      </c>
      <c r="F77" s="28" t="s">
        <v>327</v>
      </c>
      <c r="G77" s="35"/>
    </row>
    <row r="78" spans="1:7" s="35" customFormat="1" ht="13.5" customHeight="1">
      <c r="A78" s="32" t="s">
        <v>66</v>
      </c>
      <c r="B78" s="33"/>
      <c r="C78" s="33"/>
      <c r="D78" s="32"/>
      <c r="E78" s="58">
        <f>SUM(E77)</f>
        <v>30000</v>
      </c>
      <c r="F78" s="34"/>
      <c r="G78" s="38"/>
    </row>
    <row r="79" spans="1:7" s="38" customFormat="1" ht="13.5" customHeight="1">
      <c r="A79" s="28" t="s">
        <v>496</v>
      </c>
      <c r="B79" s="36">
        <v>2141</v>
      </c>
      <c r="C79" s="36">
        <v>5229</v>
      </c>
      <c r="D79" s="30" t="s">
        <v>356</v>
      </c>
      <c r="E79" s="369">
        <v>5000</v>
      </c>
      <c r="F79" s="37" t="s">
        <v>387</v>
      </c>
      <c r="G79" s="52"/>
    </row>
    <row r="80" spans="1:7" s="38" customFormat="1" ht="13.5" customHeight="1">
      <c r="A80" s="30"/>
      <c r="B80" s="36">
        <v>2143</v>
      </c>
      <c r="C80" s="36">
        <v>5229</v>
      </c>
      <c r="D80" s="30" t="s">
        <v>498</v>
      </c>
      <c r="E80" s="369">
        <v>301000</v>
      </c>
      <c r="F80" s="37" t="s">
        <v>468</v>
      </c>
      <c r="G80" s="35"/>
    </row>
    <row r="81" spans="1:7" s="29" customFormat="1" ht="13.5" customHeight="1">
      <c r="A81" s="30"/>
      <c r="B81" s="31">
        <v>6171</v>
      </c>
      <c r="C81" s="31">
        <v>5229</v>
      </c>
      <c r="D81" s="30" t="s">
        <v>504</v>
      </c>
      <c r="E81" s="375">
        <v>191000</v>
      </c>
      <c r="F81" s="28" t="s">
        <v>327</v>
      </c>
      <c r="G81" s="51"/>
    </row>
    <row r="82" spans="1:7" s="29" customFormat="1" ht="13.5" customHeight="1">
      <c r="A82" s="30"/>
      <c r="B82" s="31">
        <v>6171</v>
      </c>
      <c r="C82" s="31">
        <v>5229</v>
      </c>
      <c r="D82" s="30" t="s">
        <v>505</v>
      </c>
      <c r="E82" s="375">
        <v>103000</v>
      </c>
      <c r="F82" s="28" t="s">
        <v>327</v>
      </c>
      <c r="G82" s="51"/>
    </row>
    <row r="83" spans="1:7" s="29" customFormat="1" ht="13.5" customHeight="1">
      <c r="A83" s="30"/>
      <c r="B83" s="31">
        <v>6171</v>
      </c>
      <c r="C83" s="31">
        <v>5229</v>
      </c>
      <c r="D83" s="30" t="s">
        <v>17</v>
      </c>
      <c r="E83" s="375">
        <v>150000</v>
      </c>
      <c r="F83" s="28" t="s">
        <v>327</v>
      </c>
      <c r="G83" s="52"/>
    </row>
    <row r="84" spans="1:7" s="35" customFormat="1" ht="13.5" customHeight="1">
      <c r="A84" s="32" t="s">
        <v>66</v>
      </c>
      <c r="B84" s="33"/>
      <c r="C84" s="33"/>
      <c r="D84" s="32"/>
      <c r="E84" s="58">
        <f>SUM(E79:E83)</f>
        <v>750000</v>
      </c>
      <c r="F84" s="34"/>
      <c r="G84" s="52"/>
    </row>
    <row r="85" spans="1:7" s="38" customFormat="1" ht="13.5" customHeight="1">
      <c r="A85" s="43" t="s">
        <v>214</v>
      </c>
      <c r="B85" s="40">
        <v>4333</v>
      </c>
      <c r="C85" s="40">
        <v>5229</v>
      </c>
      <c r="D85" s="39" t="s">
        <v>474</v>
      </c>
      <c r="E85" s="369">
        <v>2000</v>
      </c>
      <c r="F85" s="41" t="s">
        <v>327</v>
      </c>
      <c r="G85" s="52"/>
    </row>
    <row r="86" spans="1:6" ht="12.75">
      <c r="A86" s="75"/>
      <c r="B86" s="40">
        <v>4374</v>
      </c>
      <c r="C86" s="40">
        <v>5229</v>
      </c>
      <c r="D86" s="39" t="s">
        <v>440</v>
      </c>
      <c r="E86" s="369">
        <v>6000</v>
      </c>
      <c r="F86" s="41" t="s">
        <v>327</v>
      </c>
    </row>
    <row r="87" spans="1:7" s="35" customFormat="1" ht="13.5" customHeight="1">
      <c r="A87" s="32" t="s">
        <v>66</v>
      </c>
      <c r="B87" s="33"/>
      <c r="C87" s="33"/>
      <c r="D87" s="32"/>
      <c r="E87" s="58">
        <f>SUM(E85:E86)</f>
        <v>8000</v>
      </c>
      <c r="F87" s="34"/>
      <c r="G87" s="52"/>
    </row>
    <row r="88" spans="1:7" s="51" customFormat="1" ht="26.25" customHeight="1">
      <c r="A88" s="47" t="s">
        <v>469</v>
      </c>
      <c r="B88" s="48"/>
      <c r="C88" s="48"/>
      <c r="D88" s="49"/>
      <c r="E88" s="368">
        <f>E76+E78+E84+E87</f>
        <v>1354000</v>
      </c>
      <c r="F88" s="50"/>
      <c r="G88" s="52"/>
    </row>
    <row r="89" spans="1:7" s="51" customFormat="1" ht="26.25" customHeight="1">
      <c r="A89" s="80" t="s">
        <v>445</v>
      </c>
      <c r="B89" s="81"/>
      <c r="C89" s="81"/>
      <c r="D89" s="82"/>
      <c r="E89" s="377">
        <f>E88+E68</f>
        <v>66374000</v>
      </c>
      <c r="F89" s="83"/>
      <c r="G89" s="52"/>
    </row>
    <row r="90" spans="1:6" ht="21" customHeight="1">
      <c r="A90" s="602" t="s">
        <v>470</v>
      </c>
      <c r="B90" s="603"/>
      <c r="C90" s="603"/>
      <c r="D90" s="603"/>
      <c r="E90" s="603"/>
      <c r="F90" s="604"/>
    </row>
    <row r="91" spans="5:6" ht="12">
      <c r="E91" s="367"/>
      <c r="F91" s="366"/>
    </row>
    <row r="92" spans="5:6" ht="12">
      <c r="E92" s="367"/>
      <c r="F92" s="365"/>
    </row>
    <row r="93" spans="5:6" ht="12">
      <c r="E93" s="367"/>
      <c r="F93" s="365"/>
    </row>
    <row r="94" spans="5:6" ht="12">
      <c r="E94" s="367"/>
      <c r="F94" s="365"/>
    </row>
    <row r="95" spans="5:6" ht="12">
      <c r="E95" s="367"/>
      <c r="F95" s="365"/>
    </row>
    <row r="96" spans="5:6" ht="12">
      <c r="E96" s="367"/>
      <c r="F96" s="365"/>
    </row>
    <row r="97" spans="5:6" ht="12">
      <c r="E97" s="367"/>
      <c r="F97" s="365"/>
    </row>
    <row r="98" spans="5:6" ht="12">
      <c r="E98" s="367"/>
      <c r="F98" s="365"/>
    </row>
    <row r="99" spans="5:6" ht="12">
      <c r="E99" s="367"/>
      <c r="F99" s="365"/>
    </row>
    <row r="100" spans="5:6" ht="12">
      <c r="E100" s="367"/>
      <c r="F100" s="365"/>
    </row>
    <row r="101" spans="5:6" ht="12">
      <c r="E101" s="367"/>
      <c r="F101" s="365"/>
    </row>
    <row r="102" spans="5:6" ht="12">
      <c r="E102" s="367"/>
      <c r="F102" s="365"/>
    </row>
    <row r="103" spans="5:6" ht="12">
      <c r="E103" s="367"/>
      <c r="F103" s="365"/>
    </row>
    <row r="104" spans="5:6" ht="12">
      <c r="E104" s="367"/>
      <c r="F104" s="365"/>
    </row>
    <row r="105" spans="5:6" ht="12">
      <c r="E105" s="367"/>
      <c r="F105" s="365"/>
    </row>
    <row r="106" spans="5:6" ht="12">
      <c r="E106" s="367"/>
      <c r="F106" s="365"/>
    </row>
    <row r="107" spans="5:6" ht="12">
      <c r="E107" s="367"/>
      <c r="F107" s="365"/>
    </row>
    <row r="108" spans="5:6" ht="12">
      <c r="E108" s="367"/>
      <c r="F108" s="365"/>
    </row>
    <row r="109" spans="5:6" ht="12">
      <c r="E109" s="367"/>
      <c r="F109" s="365"/>
    </row>
    <row r="110" spans="5:6" ht="12">
      <c r="E110" s="367"/>
      <c r="F110" s="365"/>
    </row>
    <row r="111" spans="5:6" ht="12">
      <c r="E111" s="367"/>
      <c r="F111" s="365"/>
    </row>
    <row r="112" spans="5:6" ht="12">
      <c r="E112" s="367"/>
      <c r="F112" s="365"/>
    </row>
    <row r="113" spans="5:6" ht="12">
      <c r="E113" s="367"/>
      <c r="F113" s="365"/>
    </row>
    <row r="114" spans="5:6" ht="12">
      <c r="E114" s="367"/>
      <c r="F114" s="365"/>
    </row>
    <row r="115" spans="5:6" ht="12">
      <c r="E115" s="367"/>
      <c r="F115" s="365"/>
    </row>
    <row r="116" spans="5:6" ht="12">
      <c r="E116" s="367"/>
      <c r="F116" s="365"/>
    </row>
    <row r="117" spans="5:6" ht="12">
      <c r="E117" s="367"/>
      <c r="F117" s="365"/>
    </row>
    <row r="118" spans="5:6" ht="12">
      <c r="E118" s="367"/>
      <c r="F118" s="365"/>
    </row>
    <row r="119" spans="5:6" ht="12">
      <c r="E119" s="367"/>
      <c r="F119" s="365"/>
    </row>
    <row r="120" spans="5:6" ht="12">
      <c r="E120" s="367"/>
      <c r="F120" s="365"/>
    </row>
    <row r="121" spans="5:6" ht="12">
      <c r="E121" s="367"/>
      <c r="F121" s="365"/>
    </row>
    <row r="122" spans="5:6" ht="12">
      <c r="E122" s="367"/>
      <c r="F122" s="365"/>
    </row>
    <row r="123" spans="5:6" ht="12">
      <c r="E123" s="367"/>
      <c r="F123" s="365"/>
    </row>
    <row r="124" spans="5:6" ht="12">
      <c r="E124" s="367"/>
      <c r="F124" s="365"/>
    </row>
    <row r="125" spans="5:6" ht="12">
      <c r="E125" s="367"/>
      <c r="F125" s="365"/>
    </row>
    <row r="126" spans="5:6" ht="12">
      <c r="E126" s="367"/>
      <c r="F126" s="365"/>
    </row>
    <row r="127" spans="5:6" ht="12">
      <c r="E127" s="367"/>
      <c r="F127" s="365"/>
    </row>
    <row r="128" spans="5:6" ht="12">
      <c r="E128" s="367"/>
      <c r="F128" s="365"/>
    </row>
    <row r="129" spans="5:6" ht="12">
      <c r="E129" s="367"/>
      <c r="F129" s="365"/>
    </row>
    <row r="130" spans="5:6" ht="12">
      <c r="E130" s="367"/>
      <c r="F130" s="365"/>
    </row>
    <row r="131" spans="5:6" ht="12">
      <c r="E131" s="367"/>
      <c r="F131" s="365"/>
    </row>
    <row r="132" spans="5:6" ht="12">
      <c r="E132" s="367"/>
      <c r="F132" s="365"/>
    </row>
    <row r="133" spans="5:6" ht="12">
      <c r="E133" s="367"/>
      <c r="F133" s="365"/>
    </row>
    <row r="134" spans="5:6" ht="12">
      <c r="E134" s="367"/>
      <c r="F134" s="365"/>
    </row>
    <row r="135" spans="5:6" ht="12">
      <c r="E135" s="367"/>
      <c r="F135" s="365"/>
    </row>
    <row r="136" spans="5:6" ht="12">
      <c r="E136" s="367"/>
      <c r="F136" s="365"/>
    </row>
    <row r="137" spans="5:6" ht="12">
      <c r="E137" s="367"/>
      <c r="F137" s="365"/>
    </row>
    <row r="138" spans="5:6" ht="12">
      <c r="E138" s="367"/>
      <c r="F138" s="365"/>
    </row>
    <row r="139" spans="5:6" ht="12">
      <c r="E139" s="367"/>
      <c r="F139" s="365"/>
    </row>
    <row r="140" spans="5:6" ht="12">
      <c r="E140" s="367"/>
      <c r="F140" s="365"/>
    </row>
    <row r="141" spans="5:6" ht="12">
      <c r="E141" s="367"/>
      <c r="F141" s="365"/>
    </row>
    <row r="142" spans="5:6" ht="12">
      <c r="E142" s="367"/>
      <c r="F142" s="365"/>
    </row>
    <row r="143" spans="5:6" ht="12">
      <c r="E143" s="367"/>
      <c r="F143" s="365"/>
    </row>
    <row r="144" spans="5:6" ht="12">
      <c r="E144" s="367"/>
      <c r="F144" s="365"/>
    </row>
    <row r="145" spans="5:6" ht="12">
      <c r="E145" s="367"/>
      <c r="F145" s="365"/>
    </row>
    <row r="146" spans="5:6" ht="12">
      <c r="E146" s="367"/>
      <c r="F146" s="365"/>
    </row>
    <row r="147" spans="5:6" ht="12">
      <c r="E147" s="367"/>
      <c r="F147" s="365"/>
    </row>
    <row r="148" spans="5:6" ht="12">
      <c r="E148" s="367"/>
      <c r="F148" s="365"/>
    </row>
    <row r="149" spans="5:6" ht="12">
      <c r="E149" s="367"/>
      <c r="F149" s="365"/>
    </row>
    <row r="150" spans="5:6" ht="12">
      <c r="E150" s="367"/>
      <c r="F150" s="365"/>
    </row>
    <row r="151" spans="5:6" ht="12">
      <c r="E151" s="367"/>
      <c r="F151" s="365"/>
    </row>
    <row r="152" spans="5:6" ht="12">
      <c r="E152" s="367"/>
      <c r="F152" s="365"/>
    </row>
    <row r="153" spans="5:6" ht="12">
      <c r="E153" s="367"/>
      <c r="F153" s="365"/>
    </row>
    <row r="154" spans="5:6" ht="12">
      <c r="E154" s="367"/>
      <c r="F154" s="365"/>
    </row>
    <row r="155" spans="5:6" ht="12">
      <c r="E155" s="367"/>
      <c r="F155" s="365"/>
    </row>
    <row r="156" spans="5:6" ht="12">
      <c r="E156" s="367"/>
      <c r="F156" s="365"/>
    </row>
    <row r="157" spans="5:6" ht="12">
      <c r="E157" s="367"/>
      <c r="F157" s="365"/>
    </row>
    <row r="158" spans="5:6" ht="12">
      <c r="E158" s="367"/>
      <c r="F158" s="365"/>
    </row>
    <row r="159" spans="5:6" ht="12">
      <c r="E159" s="367"/>
      <c r="F159" s="365"/>
    </row>
    <row r="160" spans="5:6" ht="12">
      <c r="E160" s="367"/>
      <c r="F160" s="365"/>
    </row>
    <row r="161" spans="5:6" ht="12">
      <c r="E161" s="367"/>
      <c r="F161" s="365"/>
    </row>
    <row r="162" spans="5:6" ht="12">
      <c r="E162" s="367"/>
      <c r="F162" s="365"/>
    </row>
    <row r="163" spans="5:6" ht="12">
      <c r="E163" s="367"/>
      <c r="F163" s="365"/>
    </row>
    <row r="164" spans="5:6" ht="12">
      <c r="E164" s="367"/>
      <c r="F164" s="365"/>
    </row>
    <row r="165" spans="5:6" ht="12">
      <c r="E165" s="367"/>
      <c r="F165" s="365"/>
    </row>
    <row r="166" spans="5:6" ht="12">
      <c r="E166" s="367"/>
      <c r="F166" s="365"/>
    </row>
    <row r="167" spans="5:6" ht="12">
      <c r="E167" s="367"/>
      <c r="F167" s="365"/>
    </row>
    <row r="168" spans="5:6" ht="12">
      <c r="E168" s="367"/>
      <c r="F168" s="365"/>
    </row>
    <row r="169" spans="5:6" ht="12">
      <c r="E169" s="367"/>
      <c r="F169" s="365"/>
    </row>
    <row r="170" spans="5:6" ht="12">
      <c r="E170" s="367"/>
      <c r="F170" s="365"/>
    </row>
    <row r="171" spans="5:6" ht="12">
      <c r="E171" s="367"/>
      <c r="F171" s="365"/>
    </row>
    <row r="172" spans="5:6" ht="12">
      <c r="E172" s="367"/>
      <c r="F172" s="365"/>
    </row>
    <row r="173" spans="5:6" ht="12">
      <c r="E173" s="367"/>
      <c r="F173" s="365"/>
    </row>
    <row r="174" spans="5:6" ht="12">
      <c r="E174" s="367"/>
      <c r="F174" s="365"/>
    </row>
    <row r="175" spans="5:6" ht="12">
      <c r="E175" s="367"/>
      <c r="F175" s="365"/>
    </row>
    <row r="176" spans="5:6" ht="12">
      <c r="E176" s="367"/>
      <c r="F176" s="365"/>
    </row>
    <row r="177" spans="5:6" ht="12">
      <c r="E177" s="367"/>
      <c r="F177" s="365"/>
    </row>
    <row r="178" spans="5:6" ht="12">
      <c r="E178" s="367"/>
      <c r="F178" s="365"/>
    </row>
    <row r="179" spans="5:6" ht="12">
      <c r="E179" s="367"/>
      <c r="F179" s="365"/>
    </row>
    <row r="180" ht="12">
      <c r="F180" s="365"/>
    </row>
    <row r="181" ht="12">
      <c r="F181" s="365"/>
    </row>
    <row r="182" ht="12">
      <c r="F182" s="365"/>
    </row>
    <row r="183" ht="12">
      <c r="F183" s="365"/>
    </row>
    <row r="184" ht="12">
      <c r="F184" s="365"/>
    </row>
    <row r="185" ht="12">
      <c r="F185" s="365"/>
    </row>
    <row r="186" ht="12">
      <c r="F186" s="365"/>
    </row>
    <row r="187" ht="12">
      <c r="F187" s="365"/>
    </row>
    <row r="188" ht="12">
      <c r="F188" s="365"/>
    </row>
    <row r="189" ht="12">
      <c r="F189" s="365"/>
    </row>
    <row r="190" ht="12">
      <c r="F190" s="365"/>
    </row>
    <row r="191" ht="12">
      <c r="F191" s="365"/>
    </row>
    <row r="192" ht="12">
      <c r="F192" s="365"/>
    </row>
    <row r="193" ht="12">
      <c r="F193" s="365"/>
    </row>
    <row r="194" ht="12">
      <c r="F194" s="365"/>
    </row>
    <row r="195" ht="12">
      <c r="F195" s="365"/>
    </row>
    <row r="196" ht="12">
      <c r="F196" s="365"/>
    </row>
    <row r="197" ht="12">
      <c r="F197" s="365"/>
    </row>
    <row r="198" ht="12">
      <c r="F198" s="365"/>
    </row>
    <row r="199" ht="12">
      <c r="F199" s="365"/>
    </row>
    <row r="200" ht="12">
      <c r="F200" s="365"/>
    </row>
    <row r="201" ht="12">
      <c r="F201" s="365"/>
    </row>
    <row r="202" ht="12">
      <c r="F202" s="365"/>
    </row>
    <row r="203" ht="12">
      <c r="F203" s="365"/>
    </row>
    <row r="204" ht="12">
      <c r="F204" s="365"/>
    </row>
    <row r="205" ht="12">
      <c r="F205" s="365"/>
    </row>
    <row r="206" ht="12">
      <c r="F206" s="365"/>
    </row>
    <row r="207" ht="12">
      <c r="F207" s="365"/>
    </row>
    <row r="208" ht="12">
      <c r="F208" s="365"/>
    </row>
    <row r="209" ht="12">
      <c r="F209" s="365"/>
    </row>
    <row r="210" ht="12">
      <c r="F210" s="365"/>
    </row>
    <row r="211" ht="12">
      <c r="F211" s="365"/>
    </row>
    <row r="212" ht="12">
      <c r="F212" s="365"/>
    </row>
    <row r="213" ht="12">
      <c r="F213" s="365"/>
    </row>
    <row r="214" ht="12">
      <c r="F214" s="365"/>
    </row>
    <row r="215" ht="12">
      <c r="F215" s="365"/>
    </row>
    <row r="216" ht="12">
      <c r="F216" s="365"/>
    </row>
    <row r="217" ht="12">
      <c r="F217" s="365"/>
    </row>
    <row r="218" ht="12">
      <c r="F218" s="365"/>
    </row>
    <row r="219" ht="12">
      <c r="F219" s="365"/>
    </row>
    <row r="220" ht="12">
      <c r="F220" s="365"/>
    </row>
    <row r="221" ht="12">
      <c r="F221" s="365"/>
    </row>
    <row r="222" ht="12">
      <c r="F222" s="365"/>
    </row>
    <row r="223" ht="12">
      <c r="F223" s="365"/>
    </row>
    <row r="224" ht="12">
      <c r="F224" s="365"/>
    </row>
    <row r="225" ht="12">
      <c r="F225" s="365"/>
    </row>
    <row r="226" ht="12">
      <c r="F226" s="365"/>
    </row>
    <row r="227" ht="12">
      <c r="F227" s="365"/>
    </row>
    <row r="228" ht="12">
      <c r="F228" s="365"/>
    </row>
    <row r="229" ht="12">
      <c r="F229" s="365"/>
    </row>
    <row r="230" ht="12">
      <c r="F230" s="365"/>
    </row>
    <row r="231" ht="12">
      <c r="F231" s="365"/>
    </row>
    <row r="232" ht="12">
      <c r="F232" s="365"/>
    </row>
    <row r="233" ht="12">
      <c r="F233" s="365"/>
    </row>
    <row r="234" ht="12">
      <c r="F234" s="365"/>
    </row>
    <row r="235" ht="12">
      <c r="F235" s="365"/>
    </row>
    <row r="236" ht="12">
      <c r="F236" s="365"/>
    </row>
    <row r="237" ht="12">
      <c r="F237" s="365"/>
    </row>
    <row r="238" ht="12">
      <c r="F238" s="365"/>
    </row>
    <row r="239" ht="12">
      <c r="F239" s="365"/>
    </row>
    <row r="240" ht="12">
      <c r="F240" s="365"/>
    </row>
    <row r="241" ht="12">
      <c r="F241" s="365"/>
    </row>
    <row r="242" ht="12">
      <c r="F242" s="365"/>
    </row>
    <row r="243" ht="12">
      <c r="F243" s="365"/>
    </row>
    <row r="244" ht="12">
      <c r="F244" s="365"/>
    </row>
    <row r="245" ht="12">
      <c r="F245" s="365"/>
    </row>
    <row r="246" ht="12">
      <c r="F246" s="365"/>
    </row>
    <row r="247" ht="12">
      <c r="F247" s="365"/>
    </row>
    <row r="248" ht="12">
      <c r="F248" s="365"/>
    </row>
    <row r="249" ht="12">
      <c r="F249" s="365"/>
    </row>
    <row r="250" ht="12">
      <c r="F250" s="365"/>
    </row>
    <row r="251" ht="12">
      <c r="F251" s="365"/>
    </row>
    <row r="252" ht="12">
      <c r="F252" s="365"/>
    </row>
    <row r="253" ht="12">
      <c r="F253" s="365"/>
    </row>
    <row r="254" ht="12">
      <c r="F254" s="365"/>
    </row>
    <row r="255" ht="12">
      <c r="F255" s="365"/>
    </row>
    <row r="256" ht="12">
      <c r="F256" s="365"/>
    </row>
    <row r="257" ht="12">
      <c r="F257" s="365"/>
    </row>
    <row r="258" ht="12">
      <c r="F258" s="365"/>
    </row>
    <row r="259" ht="12">
      <c r="F259" s="365"/>
    </row>
    <row r="260" ht="12">
      <c r="F260" s="365"/>
    </row>
    <row r="261" ht="12">
      <c r="F261" s="365"/>
    </row>
    <row r="262" ht="12">
      <c r="F262" s="365"/>
    </row>
    <row r="263" ht="12">
      <c r="F263" s="365"/>
    </row>
    <row r="264" ht="12">
      <c r="F264" s="365"/>
    </row>
    <row r="265" ht="12">
      <c r="F265" s="365"/>
    </row>
    <row r="266" ht="12">
      <c r="F266" s="365"/>
    </row>
    <row r="267" ht="12">
      <c r="F267" s="365"/>
    </row>
    <row r="268" ht="12">
      <c r="F268" s="365"/>
    </row>
    <row r="269" ht="12">
      <c r="F269" s="365"/>
    </row>
    <row r="270" ht="12">
      <c r="F270" s="365"/>
    </row>
    <row r="271" ht="12">
      <c r="F271" s="365"/>
    </row>
    <row r="272" ht="12">
      <c r="F272" s="365"/>
    </row>
    <row r="273" ht="12">
      <c r="F273" s="365"/>
    </row>
    <row r="274" ht="12">
      <c r="F274" s="365"/>
    </row>
    <row r="275" ht="12">
      <c r="F275" s="365"/>
    </row>
    <row r="276" ht="12">
      <c r="F276" s="365"/>
    </row>
    <row r="277" ht="12">
      <c r="F277" s="365"/>
    </row>
    <row r="278" ht="12">
      <c r="F278" s="365"/>
    </row>
    <row r="279" ht="12">
      <c r="F279" s="365"/>
    </row>
    <row r="280" ht="12">
      <c r="F280" s="365"/>
    </row>
    <row r="281" ht="12">
      <c r="F281" s="365"/>
    </row>
    <row r="282" ht="12">
      <c r="F282" s="365"/>
    </row>
    <row r="283" ht="12">
      <c r="F283" s="365"/>
    </row>
    <row r="284" ht="12">
      <c r="F284" s="365"/>
    </row>
    <row r="285" ht="12">
      <c r="F285" s="365"/>
    </row>
    <row r="286" ht="12">
      <c r="F286" s="365"/>
    </row>
    <row r="287" ht="12">
      <c r="F287" s="365"/>
    </row>
    <row r="288" ht="12">
      <c r="F288" s="365"/>
    </row>
    <row r="289" ht="12">
      <c r="F289" s="365"/>
    </row>
    <row r="290" ht="12">
      <c r="F290" s="365"/>
    </row>
    <row r="291" ht="12">
      <c r="F291" s="365"/>
    </row>
    <row r="292" ht="12">
      <c r="F292" s="365"/>
    </row>
    <row r="293" ht="12">
      <c r="F293" s="365"/>
    </row>
    <row r="294" ht="12">
      <c r="F294" s="365"/>
    </row>
    <row r="295" ht="12">
      <c r="F295" s="365"/>
    </row>
    <row r="296" ht="12">
      <c r="F296" s="365"/>
    </row>
    <row r="297" ht="12">
      <c r="F297" s="365"/>
    </row>
    <row r="298" ht="12">
      <c r="F298" s="365"/>
    </row>
    <row r="299" ht="12">
      <c r="F299" s="365"/>
    </row>
    <row r="300" ht="12">
      <c r="F300" s="365"/>
    </row>
    <row r="301" ht="12">
      <c r="F301" s="365"/>
    </row>
    <row r="302" ht="12">
      <c r="F302" s="365"/>
    </row>
    <row r="303" ht="12">
      <c r="F303" s="365"/>
    </row>
    <row r="304" ht="12">
      <c r="F304" s="365"/>
    </row>
    <row r="305" ht="12">
      <c r="F305" s="365"/>
    </row>
    <row r="306" ht="12">
      <c r="F306" s="365"/>
    </row>
    <row r="307" ht="12">
      <c r="F307" s="365"/>
    </row>
    <row r="308" ht="12">
      <c r="F308" s="365"/>
    </row>
    <row r="309" ht="12">
      <c r="F309" s="365"/>
    </row>
    <row r="310" ht="12">
      <c r="F310" s="365"/>
    </row>
    <row r="311" ht="12">
      <c r="F311" s="365"/>
    </row>
    <row r="312" ht="12">
      <c r="F312" s="365"/>
    </row>
    <row r="313" ht="12">
      <c r="F313" s="365"/>
    </row>
    <row r="314" ht="12">
      <c r="F314" s="365"/>
    </row>
    <row r="315" ht="12">
      <c r="F315" s="365"/>
    </row>
    <row r="316" ht="12">
      <c r="F316" s="365"/>
    </row>
    <row r="317" ht="12">
      <c r="F317" s="365"/>
    </row>
    <row r="318" ht="12">
      <c r="F318" s="365"/>
    </row>
    <row r="319" ht="12">
      <c r="F319" s="365"/>
    </row>
    <row r="320" ht="12">
      <c r="F320" s="365"/>
    </row>
    <row r="321" ht="12">
      <c r="F321" s="365"/>
    </row>
    <row r="322" ht="12">
      <c r="F322" s="365"/>
    </row>
    <row r="323" ht="12">
      <c r="F323" s="365"/>
    </row>
    <row r="324" ht="12">
      <c r="F324" s="365"/>
    </row>
    <row r="325" ht="12">
      <c r="F325" s="365"/>
    </row>
    <row r="326" ht="12">
      <c r="F326" s="365"/>
    </row>
    <row r="327" ht="12">
      <c r="F327" s="365"/>
    </row>
    <row r="328" ht="12">
      <c r="F328" s="365"/>
    </row>
    <row r="329" ht="12">
      <c r="F329" s="365"/>
    </row>
    <row r="330" ht="12">
      <c r="F330" s="365"/>
    </row>
    <row r="331" ht="12">
      <c r="F331" s="365"/>
    </row>
    <row r="332" ht="12">
      <c r="F332" s="365"/>
    </row>
    <row r="333" ht="12">
      <c r="F333" s="365"/>
    </row>
    <row r="334" ht="12">
      <c r="F334" s="365"/>
    </row>
    <row r="335" ht="12">
      <c r="F335" s="365"/>
    </row>
    <row r="336" ht="12">
      <c r="F336" s="365"/>
    </row>
    <row r="337" ht="12">
      <c r="F337" s="365"/>
    </row>
    <row r="338" ht="12">
      <c r="F338" s="365"/>
    </row>
    <row r="339" ht="12">
      <c r="F339" s="365"/>
    </row>
    <row r="340" ht="12">
      <c r="F340" s="365"/>
    </row>
    <row r="341" ht="12">
      <c r="F341" s="365"/>
    </row>
    <row r="342" ht="12">
      <c r="F342" s="365"/>
    </row>
    <row r="343" ht="12">
      <c r="F343" s="365"/>
    </row>
    <row r="344" ht="12">
      <c r="F344" s="365"/>
    </row>
    <row r="345" ht="12">
      <c r="F345" s="365"/>
    </row>
    <row r="346" ht="12">
      <c r="F346" s="365"/>
    </row>
    <row r="347" ht="12">
      <c r="F347" s="365"/>
    </row>
    <row r="348" ht="12">
      <c r="F348" s="365"/>
    </row>
    <row r="349" ht="12">
      <c r="F349" s="365"/>
    </row>
    <row r="350" ht="12">
      <c r="F350" s="365"/>
    </row>
    <row r="351" ht="12">
      <c r="F351" s="365"/>
    </row>
    <row r="352" ht="12">
      <c r="F352" s="365"/>
    </row>
    <row r="353" ht="12">
      <c r="F353" s="365"/>
    </row>
    <row r="354" ht="12">
      <c r="F354" s="365"/>
    </row>
    <row r="355" ht="12">
      <c r="F355" s="365"/>
    </row>
    <row r="356" ht="12">
      <c r="F356" s="365"/>
    </row>
    <row r="357" ht="12">
      <c r="F357" s="365"/>
    </row>
    <row r="358" ht="12">
      <c r="F358" s="365"/>
    </row>
    <row r="359" ht="12">
      <c r="F359" s="365"/>
    </row>
    <row r="360" ht="12">
      <c r="F360" s="365"/>
    </row>
    <row r="361" ht="12">
      <c r="F361" s="365"/>
    </row>
    <row r="362" ht="12">
      <c r="F362" s="365"/>
    </row>
    <row r="363" ht="12">
      <c r="F363" s="365"/>
    </row>
    <row r="364" ht="12">
      <c r="F364" s="365"/>
    </row>
    <row r="365" ht="12">
      <c r="F365" s="365"/>
    </row>
    <row r="366" ht="12">
      <c r="F366" s="365"/>
    </row>
    <row r="367" ht="12">
      <c r="F367" s="365"/>
    </row>
    <row r="368" ht="12">
      <c r="F368" s="365"/>
    </row>
    <row r="369" ht="12">
      <c r="F369" s="365"/>
    </row>
    <row r="370" ht="12">
      <c r="F370" s="365"/>
    </row>
    <row r="371" ht="12">
      <c r="F371" s="365"/>
    </row>
    <row r="372" ht="12">
      <c r="F372" s="365"/>
    </row>
    <row r="373" ht="12">
      <c r="F373" s="365"/>
    </row>
    <row r="374" ht="12">
      <c r="F374" s="365"/>
    </row>
    <row r="375" ht="12">
      <c r="F375" s="365"/>
    </row>
    <row r="376" ht="12">
      <c r="F376" s="365"/>
    </row>
    <row r="377" ht="12">
      <c r="F377" s="365"/>
    </row>
    <row r="378" ht="12">
      <c r="F378" s="365"/>
    </row>
    <row r="379" ht="12">
      <c r="F379" s="365"/>
    </row>
    <row r="380" ht="12">
      <c r="F380" s="365"/>
    </row>
    <row r="381" ht="12">
      <c r="F381" s="365"/>
    </row>
    <row r="382" ht="12">
      <c r="F382" s="365"/>
    </row>
    <row r="383" ht="12">
      <c r="F383" s="365"/>
    </row>
    <row r="384" ht="12">
      <c r="F384" s="365"/>
    </row>
    <row r="385" ht="12">
      <c r="F385" s="365"/>
    </row>
    <row r="386" ht="12">
      <c r="F386" s="365"/>
    </row>
    <row r="387" ht="12">
      <c r="F387" s="365"/>
    </row>
    <row r="388" ht="12">
      <c r="F388" s="365"/>
    </row>
    <row r="389" ht="12">
      <c r="F389" s="365"/>
    </row>
    <row r="390" ht="12">
      <c r="F390" s="365"/>
    </row>
    <row r="391" ht="12">
      <c r="F391" s="365"/>
    </row>
    <row r="392" ht="12">
      <c r="F392" s="365"/>
    </row>
    <row r="393" ht="12">
      <c r="F393" s="365"/>
    </row>
    <row r="394" ht="12">
      <c r="F394" s="365"/>
    </row>
    <row r="395" ht="12">
      <c r="F395" s="365"/>
    </row>
    <row r="396" ht="12">
      <c r="F396" s="365"/>
    </row>
    <row r="397" ht="12">
      <c r="F397" s="365"/>
    </row>
    <row r="398" ht="12">
      <c r="F398" s="365"/>
    </row>
    <row r="399" ht="12">
      <c r="F399" s="365"/>
    </row>
    <row r="400" ht="12">
      <c r="F400" s="365"/>
    </row>
    <row r="401" ht="12">
      <c r="F401" s="365"/>
    </row>
    <row r="402" ht="12">
      <c r="F402" s="365"/>
    </row>
    <row r="403" ht="12">
      <c r="F403" s="365"/>
    </row>
    <row r="404" ht="12">
      <c r="F404" s="365"/>
    </row>
    <row r="405" ht="12">
      <c r="F405" s="365"/>
    </row>
    <row r="406" ht="12">
      <c r="F406" s="365"/>
    </row>
    <row r="407" ht="12">
      <c r="F407" s="365"/>
    </row>
    <row r="408" ht="12">
      <c r="F408" s="365"/>
    </row>
    <row r="409" ht="12">
      <c r="F409" s="365"/>
    </row>
    <row r="410" ht="12">
      <c r="F410" s="365"/>
    </row>
    <row r="411" ht="12">
      <c r="F411" s="365"/>
    </row>
    <row r="412" ht="12">
      <c r="F412" s="365"/>
    </row>
    <row r="413" ht="12">
      <c r="F413" s="365"/>
    </row>
    <row r="414" ht="12">
      <c r="F414" s="365"/>
    </row>
    <row r="415" ht="12">
      <c r="F415" s="365"/>
    </row>
    <row r="416" ht="12">
      <c r="F416" s="365"/>
    </row>
    <row r="417" ht="12">
      <c r="F417" s="365"/>
    </row>
    <row r="418" ht="12">
      <c r="F418" s="365"/>
    </row>
    <row r="419" ht="12">
      <c r="F419" s="365"/>
    </row>
    <row r="420" ht="12">
      <c r="F420" s="365"/>
    </row>
    <row r="421" ht="12">
      <c r="F421" s="365"/>
    </row>
    <row r="422" ht="12">
      <c r="F422" s="365"/>
    </row>
    <row r="423" ht="12">
      <c r="F423" s="365"/>
    </row>
    <row r="424" ht="12">
      <c r="F424" s="365"/>
    </row>
    <row r="425" ht="12">
      <c r="F425" s="365"/>
    </row>
    <row r="426" ht="12">
      <c r="F426" s="365"/>
    </row>
    <row r="427" ht="12">
      <c r="F427" s="365"/>
    </row>
    <row r="428" ht="12">
      <c r="F428" s="365"/>
    </row>
    <row r="429" ht="12">
      <c r="F429" s="365"/>
    </row>
    <row r="430" ht="12">
      <c r="F430" s="365"/>
    </row>
    <row r="431" ht="12">
      <c r="F431" s="365"/>
    </row>
    <row r="432" ht="12">
      <c r="F432" s="365"/>
    </row>
    <row r="433" ht="12">
      <c r="F433" s="365"/>
    </row>
    <row r="434" ht="12">
      <c r="F434" s="365"/>
    </row>
    <row r="435" ht="12">
      <c r="F435" s="365"/>
    </row>
    <row r="436" ht="12">
      <c r="F436" s="365"/>
    </row>
    <row r="437" ht="12">
      <c r="F437" s="365"/>
    </row>
    <row r="438" ht="12">
      <c r="F438" s="365"/>
    </row>
    <row r="439" ht="12">
      <c r="F439" s="365"/>
    </row>
    <row r="440" ht="12">
      <c r="F440" s="365"/>
    </row>
    <row r="441" ht="12">
      <c r="F441" s="365"/>
    </row>
    <row r="442" ht="12">
      <c r="F442" s="365"/>
    </row>
    <row r="443" ht="12">
      <c r="F443" s="365"/>
    </row>
    <row r="444" ht="12">
      <c r="F444" s="365"/>
    </row>
    <row r="445" ht="12">
      <c r="F445" s="365"/>
    </row>
    <row r="446" ht="12">
      <c r="F446" s="365"/>
    </row>
    <row r="447" ht="12">
      <c r="F447" s="365"/>
    </row>
    <row r="448" ht="12">
      <c r="F448" s="365"/>
    </row>
    <row r="449" ht="12">
      <c r="F449" s="365"/>
    </row>
    <row r="450" ht="12">
      <c r="F450" s="365"/>
    </row>
    <row r="451" ht="12">
      <c r="F451" s="365"/>
    </row>
    <row r="452" ht="12">
      <c r="F452" s="365"/>
    </row>
    <row r="453" ht="12">
      <c r="F453" s="365"/>
    </row>
    <row r="454" ht="12">
      <c r="F454" s="365"/>
    </row>
    <row r="455" ht="12">
      <c r="F455" s="365"/>
    </row>
    <row r="456" ht="12">
      <c r="F456" s="365"/>
    </row>
    <row r="457" ht="12">
      <c r="F457" s="365"/>
    </row>
    <row r="458" ht="12">
      <c r="F458" s="365"/>
    </row>
    <row r="459" ht="12">
      <c r="F459" s="365"/>
    </row>
    <row r="460" ht="12">
      <c r="F460" s="365"/>
    </row>
    <row r="461" ht="12">
      <c r="F461" s="365"/>
    </row>
    <row r="462" ht="12">
      <c r="F462" s="365"/>
    </row>
    <row r="463" ht="12">
      <c r="F463" s="365"/>
    </row>
    <row r="464" ht="12">
      <c r="F464" s="365"/>
    </row>
    <row r="465" ht="12">
      <c r="F465" s="365"/>
    </row>
    <row r="466" ht="12">
      <c r="F466" s="365"/>
    </row>
    <row r="467" ht="12">
      <c r="F467" s="365"/>
    </row>
    <row r="468" ht="12">
      <c r="F468" s="365"/>
    </row>
    <row r="469" ht="12">
      <c r="F469" s="365"/>
    </row>
    <row r="470" ht="12">
      <c r="F470" s="365"/>
    </row>
    <row r="471" ht="12">
      <c r="F471" s="365"/>
    </row>
    <row r="472" ht="12">
      <c r="F472" s="365"/>
    </row>
    <row r="473" ht="12">
      <c r="F473" s="365"/>
    </row>
    <row r="474" ht="12">
      <c r="F474" s="365"/>
    </row>
    <row r="475" ht="12">
      <c r="F475" s="365"/>
    </row>
    <row r="476" ht="12">
      <c r="F476" s="365"/>
    </row>
    <row r="477" ht="12">
      <c r="F477" s="365"/>
    </row>
    <row r="478" ht="12">
      <c r="F478" s="365"/>
    </row>
    <row r="479" ht="12">
      <c r="F479" s="365"/>
    </row>
    <row r="480" ht="12">
      <c r="F480" s="365"/>
    </row>
    <row r="481" ht="12">
      <c r="F481" s="365"/>
    </row>
    <row r="482" ht="12">
      <c r="F482" s="365"/>
    </row>
    <row r="483" ht="12">
      <c r="F483" s="365"/>
    </row>
    <row r="484" ht="12">
      <c r="F484" s="365"/>
    </row>
    <row r="485" ht="12">
      <c r="F485" s="365"/>
    </row>
    <row r="486" ht="12">
      <c r="F486" s="365"/>
    </row>
    <row r="487" ht="12">
      <c r="F487" s="365"/>
    </row>
    <row r="488" ht="12">
      <c r="F488" s="365"/>
    </row>
    <row r="489" ht="12">
      <c r="F489" s="365"/>
    </row>
    <row r="490" ht="12">
      <c r="F490" s="365"/>
    </row>
    <row r="491" ht="12">
      <c r="F491" s="365"/>
    </row>
    <row r="492" ht="12">
      <c r="F492" s="365"/>
    </row>
    <row r="493" ht="12">
      <c r="F493" s="365"/>
    </row>
    <row r="494" ht="12">
      <c r="F494" s="365"/>
    </row>
    <row r="495" ht="12">
      <c r="F495" s="365"/>
    </row>
    <row r="496" ht="12">
      <c r="F496" s="365"/>
    </row>
    <row r="497" ht="12">
      <c r="F497" s="365"/>
    </row>
    <row r="498" ht="12">
      <c r="F498" s="365"/>
    </row>
    <row r="499" ht="12">
      <c r="F499" s="365"/>
    </row>
    <row r="500" ht="12">
      <c r="F500" s="365"/>
    </row>
    <row r="501" ht="12">
      <c r="F501" s="365"/>
    </row>
    <row r="502" ht="12">
      <c r="F502" s="365"/>
    </row>
    <row r="503" ht="12">
      <c r="F503" s="365"/>
    </row>
    <row r="504" ht="12">
      <c r="F504" s="365"/>
    </row>
    <row r="505" ht="12">
      <c r="F505" s="365"/>
    </row>
    <row r="506" ht="12">
      <c r="F506" s="365"/>
    </row>
    <row r="507" ht="12">
      <c r="F507" s="365"/>
    </row>
    <row r="508" ht="12">
      <c r="F508" s="365"/>
    </row>
    <row r="509" ht="12">
      <c r="F509" s="365"/>
    </row>
    <row r="510" ht="12">
      <c r="F510" s="365"/>
    </row>
    <row r="511" ht="12">
      <c r="F511" s="365"/>
    </row>
    <row r="512" ht="12">
      <c r="F512" s="365"/>
    </row>
    <row r="513" ht="12">
      <c r="F513" s="365"/>
    </row>
    <row r="514" ht="12">
      <c r="F514" s="365"/>
    </row>
    <row r="515" ht="12">
      <c r="F515" s="365"/>
    </row>
    <row r="516" ht="12">
      <c r="F516" s="365"/>
    </row>
    <row r="517" ht="12">
      <c r="F517" s="365"/>
    </row>
    <row r="518" ht="12">
      <c r="F518" s="365"/>
    </row>
    <row r="519" ht="12">
      <c r="F519" s="365"/>
    </row>
    <row r="520" ht="12">
      <c r="F520" s="365"/>
    </row>
    <row r="521" ht="12">
      <c r="F521" s="365"/>
    </row>
    <row r="522" ht="12">
      <c r="F522" s="365"/>
    </row>
    <row r="523" ht="12">
      <c r="F523" s="365"/>
    </row>
    <row r="524" ht="12">
      <c r="F524" s="365"/>
    </row>
    <row r="525" ht="12">
      <c r="F525" s="365"/>
    </row>
    <row r="526" ht="12">
      <c r="F526" s="365"/>
    </row>
    <row r="527" ht="12">
      <c r="F527" s="365"/>
    </row>
    <row r="528" ht="12">
      <c r="F528" s="365"/>
    </row>
    <row r="529" ht="12">
      <c r="F529" s="365"/>
    </row>
    <row r="530" ht="12">
      <c r="F530" s="365"/>
    </row>
    <row r="531" ht="12">
      <c r="F531" s="365"/>
    </row>
    <row r="532" ht="12">
      <c r="F532" s="365"/>
    </row>
    <row r="533" ht="12">
      <c r="F533" s="365"/>
    </row>
    <row r="534" ht="12">
      <c r="F534" s="365"/>
    </row>
    <row r="535" ht="12">
      <c r="F535" s="365"/>
    </row>
    <row r="536" ht="12">
      <c r="F536" s="365"/>
    </row>
    <row r="537" ht="12">
      <c r="F537" s="365"/>
    </row>
    <row r="538" ht="12">
      <c r="F538" s="365"/>
    </row>
    <row r="539" ht="12">
      <c r="F539" s="365"/>
    </row>
    <row r="540" ht="12">
      <c r="F540" s="365"/>
    </row>
    <row r="541" ht="12">
      <c r="F541" s="365"/>
    </row>
    <row r="542" ht="12">
      <c r="F542" s="365"/>
    </row>
    <row r="543" ht="12">
      <c r="F543" s="365"/>
    </row>
    <row r="544" ht="12">
      <c r="F544" s="365"/>
    </row>
    <row r="545" ht="12">
      <c r="F545" s="365"/>
    </row>
    <row r="546" ht="12">
      <c r="F546" s="365"/>
    </row>
    <row r="547" ht="12">
      <c r="F547" s="365"/>
    </row>
    <row r="548" ht="12">
      <c r="F548" s="365"/>
    </row>
    <row r="549" ht="12">
      <c r="F549" s="365"/>
    </row>
    <row r="550" ht="12">
      <c r="F550" s="365"/>
    </row>
    <row r="551" ht="12">
      <c r="F551" s="365"/>
    </row>
    <row r="552" ht="12">
      <c r="F552" s="365"/>
    </row>
    <row r="553" ht="12">
      <c r="F553" s="365"/>
    </row>
    <row r="554" ht="12">
      <c r="F554" s="365"/>
    </row>
    <row r="555" ht="12">
      <c r="F555" s="365"/>
    </row>
    <row r="556" ht="12">
      <c r="F556" s="365"/>
    </row>
    <row r="557" ht="12">
      <c r="F557" s="365"/>
    </row>
    <row r="558" ht="12">
      <c r="F558" s="365"/>
    </row>
    <row r="559" ht="12">
      <c r="F559" s="365"/>
    </row>
    <row r="560" ht="12">
      <c r="F560" s="365"/>
    </row>
    <row r="561" ht="12">
      <c r="F561" s="365"/>
    </row>
    <row r="562" ht="12">
      <c r="F562" s="365"/>
    </row>
    <row r="563" ht="12">
      <c r="F563" s="365"/>
    </row>
    <row r="564" ht="12">
      <c r="F564" s="365"/>
    </row>
    <row r="565" ht="12">
      <c r="F565" s="365"/>
    </row>
    <row r="566" ht="12">
      <c r="F566" s="365"/>
    </row>
    <row r="567" ht="12">
      <c r="F567" s="365"/>
    </row>
    <row r="568" ht="12">
      <c r="F568" s="365"/>
    </row>
    <row r="569" ht="12">
      <c r="F569" s="365"/>
    </row>
    <row r="570" ht="12">
      <c r="F570" s="365"/>
    </row>
    <row r="571" ht="12">
      <c r="F571" s="365"/>
    </row>
    <row r="572" ht="12">
      <c r="F572" s="365"/>
    </row>
    <row r="573" ht="12">
      <c r="F573" s="365"/>
    </row>
    <row r="574" ht="12">
      <c r="F574" s="365"/>
    </row>
    <row r="575" ht="12">
      <c r="F575" s="365"/>
    </row>
    <row r="576" ht="12">
      <c r="F576" s="365"/>
    </row>
    <row r="577" ht="12">
      <c r="F577" s="365"/>
    </row>
    <row r="578" ht="12">
      <c r="F578" s="365"/>
    </row>
    <row r="579" ht="12">
      <c r="F579" s="365"/>
    </row>
    <row r="580" ht="12">
      <c r="F580" s="365"/>
    </row>
    <row r="581" ht="12">
      <c r="F581" s="365"/>
    </row>
    <row r="582" ht="12">
      <c r="F582" s="365"/>
    </row>
    <row r="583" ht="12">
      <c r="F583" s="365"/>
    </row>
    <row r="584" ht="12">
      <c r="F584" s="365"/>
    </row>
    <row r="585" ht="12">
      <c r="F585" s="365"/>
    </row>
    <row r="586" ht="12">
      <c r="F586" s="365"/>
    </row>
    <row r="587" ht="12">
      <c r="F587" s="365"/>
    </row>
    <row r="588" ht="12">
      <c r="F588" s="365"/>
    </row>
    <row r="589" ht="12">
      <c r="F589" s="365"/>
    </row>
    <row r="590" ht="12">
      <c r="F590" s="365"/>
    </row>
    <row r="591" ht="12">
      <c r="F591" s="365"/>
    </row>
    <row r="592" ht="12">
      <c r="F592" s="365"/>
    </row>
    <row r="593" ht="12">
      <c r="F593" s="365"/>
    </row>
    <row r="594" ht="12">
      <c r="F594" s="365"/>
    </row>
    <row r="595" ht="12">
      <c r="F595" s="365"/>
    </row>
    <row r="596" ht="12">
      <c r="F596" s="365"/>
    </row>
    <row r="597" ht="12">
      <c r="F597" s="365"/>
    </row>
    <row r="598" ht="12">
      <c r="F598" s="365"/>
    </row>
    <row r="599" ht="12">
      <c r="F599" s="365"/>
    </row>
    <row r="600" ht="12">
      <c r="F600" s="365"/>
    </row>
    <row r="601" ht="12">
      <c r="F601" s="365"/>
    </row>
    <row r="602" ht="12">
      <c r="F602" s="365"/>
    </row>
    <row r="603" ht="12">
      <c r="F603" s="365"/>
    </row>
    <row r="604" ht="12">
      <c r="F604" s="365"/>
    </row>
    <row r="605" ht="12">
      <c r="F605" s="365"/>
    </row>
    <row r="606" ht="12">
      <c r="F606" s="365"/>
    </row>
    <row r="607" ht="12">
      <c r="F607" s="365"/>
    </row>
    <row r="608" ht="12">
      <c r="F608" s="365"/>
    </row>
    <row r="609" ht="12">
      <c r="F609" s="365"/>
    </row>
    <row r="610" ht="12">
      <c r="F610" s="365"/>
    </row>
    <row r="611" ht="12">
      <c r="F611" s="365"/>
    </row>
    <row r="612" ht="12">
      <c r="F612" s="365"/>
    </row>
    <row r="613" ht="12">
      <c r="F613" s="365"/>
    </row>
    <row r="614" ht="12">
      <c r="F614" s="365"/>
    </row>
    <row r="615" ht="12">
      <c r="F615" s="365"/>
    </row>
    <row r="616" ht="12">
      <c r="F616" s="365"/>
    </row>
    <row r="617" ht="12">
      <c r="F617" s="365"/>
    </row>
    <row r="618" ht="12">
      <c r="F618" s="365"/>
    </row>
    <row r="619" ht="12">
      <c r="F619" s="365"/>
    </row>
    <row r="620" ht="12">
      <c r="F620" s="365"/>
    </row>
    <row r="621" ht="12">
      <c r="F621" s="365"/>
    </row>
    <row r="622" ht="12">
      <c r="F622" s="365"/>
    </row>
    <row r="623" ht="12">
      <c r="F623" s="365"/>
    </row>
    <row r="624" ht="12">
      <c r="F624" s="365"/>
    </row>
    <row r="625" ht="12">
      <c r="F625" s="365"/>
    </row>
    <row r="626" ht="12">
      <c r="F626" s="365"/>
    </row>
    <row r="627" ht="12">
      <c r="F627" s="365"/>
    </row>
    <row r="628" ht="12">
      <c r="F628" s="365"/>
    </row>
    <row r="629" ht="12">
      <c r="F629" s="365"/>
    </row>
    <row r="630" ht="12">
      <c r="F630" s="365"/>
    </row>
    <row r="631" ht="12">
      <c r="F631" s="365"/>
    </row>
    <row r="632" ht="12">
      <c r="F632" s="365"/>
    </row>
    <row r="633" ht="12">
      <c r="F633" s="365"/>
    </row>
    <row r="634" ht="12">
      <c r="F634" s="365"/>
    </row>
    <row r="635" ht="12">
      <c r="F635" s="365"/>
    </row>
    <row r="636" ht="12">
      <c r="F636" s="365"/>
    </row>
    <row r="637" ht="12">
      <c r="F637" s="365"/>
    </row>
    <row r="638" ht="12">
      <c r="F638" s="365"/>
    </row>
    <row r="639" ht="12">
      <c r="F639" s="365"/>
    </row>
    <row r="640" ht="12">
      <c r="F640" s="365"/>
    </row>
    <row r="641" ht="12">
      <c r="F641" s="365"/>
    </row>
    <row r="642" ht="12">
      <c r="F642" s="365"/>
    </row>
    <row r="643" ht="12">
      <c r="F643" s="365"/>
    </row>
    <row r="644" ht="12">
      <c r="F644" s="365"/>
    </row>
    <row r="645" ht="12">
      <c r="F645" s="365"/>
    </row>
    <row r="646" ht="12">
      <c r="F646" s="365"/>
    </row>
    <row r="647" ht="12">
      <c r="F647" s="365"/>
    </row>
    <row r="648" ht="12">
      <c r="F648" s="365"/>
    </row>
    <row r="649" ht="12">
      <c r="F649" s="365"/>
    </row>
    <row r="650" ht="12">
      <c r="F650" s="365"/>
    </row>
    <row r="651" ht="12">
      <c r="F651" s="365"/>
    </row>
    <row r="652" ht="12">
      <c r="F652" s="365"/>
    </row>
    <row r="653" ht="12">
      <c r="F653" s="365"/>
    </row>
    <row r="654" ht="12">
      <c r="F654" s="365"/>
    </row>
    <row r="655" ht="12">
      <c r="F655" s="365"/>
    </row>
    <row r="656" ht="12">
      <c r="F656" s="365"/>
    </row>
    <row r="657" ht="12">
      <c r="F657" s="365"/>
    </row>
    <row r="658" ht="12">
      <c r="F658" s="365"/>
    </row>
    <row r="659" ht="12">
      <c r="F659" s="365"/>
    </row>
    <row r="660" ht="12">
      <c r="F660" s="365"/>
    </row>
    <row r="661" ht="12">
      <c r="F661" s="365"/>
    </row>
    <row r="662" ht="12">
      <c r="F662" s="365"/>
    </row>
    <row r="663" ht="12">
      <c r="F663" s="365"/>
    </row>
    <row r="664" ht="12">
      <c r="F664" s="365"/>
    </row>
    <row r="665" ht="12">
      <c r="F665" s="365"/>
    </row>
    <row r="666" ht="12">
      <c r="F666" s="365"/>
    </row>
    <row r="667" ht="12">
      <c r="F667" s="365"/>
    </row>
    <row r="668" ht="12">
      <c r="F668" s="365"/>
    </row>
    <row r="669" ht="12">
      <c r="F669" s="365"/>
    </row>
    <row r="670" ht="12">
      <c r="F670" s="365"/>
    </row>
    <row r="671" ht="12">
      <c r="F671" s="365"/>
    </row>
    <row r="672" ht="12">
      <c r="F672" s="365"/>
    </row>
    <row r="673" ht="12">
      <c r="F673" s="365"/>
    </row>
    <row r="674" ht="12">
      <c r="F674" s="365"/>
    </row>
    <row r="675" ht="12">
      <c r="F675" s="365"/>
    </row>
    <row r="676" ht="12">
      <c r="F676" s="365"/>
    </row>
    <row r="677" ht="12">
      <c r="F677" s="365"/>
    </row>
    <row r="678" ht="12">
      <c r="F678" s="365"/>
    </row>
    <row r="679" ht="12">
      <c r="F679" s="365"/>
    </row>
    <row r="680" ht="12">
      <c r="F680" s="365"/>
    </row>
    <row r="681" ht="12">
      <c r="F681" s="365"/>
    </row>
    <row r="682" ht="12">
      <c r="F682" s="365"/>
    </row>
    <row r="683" ht="12">
      <c r="F683" s="365"/>
    </row>
    <row r="684" ht="12">
      <c r="F684" s="365"/>
    </row>
    <row r="685" ht="12">
      <c r="F685" s="365"/>
    </row>
    <row r="686" ht="12">
      <c r="F686" s="365"/>
    </row>
    <row r="687" ht="12">
      <c r="F687" s="365"/>
    </row>
    <row r="688" ht="12">
      <c r="F688" s="365"/>
    </row>
    <row r="689" ht="12">
      <c r="F689" s="365"/>
    </row>
    <row r="690" ht="12">
      <c r="F690" s="365"/>
    </row>
    <row r="691" ht="12">
      <c r="F691" s="365"/>
    </row>
    <row r="692" ht="12">
      <c r="F692" s="365"/>
    </row>
    <row r="693" ht="12">
      <c r="F693" s="365"/>
    </row>
    <row r="694" ht="12">
      <c r="F694" s="365"/>
    </row>
    <row r="695" ht="12">
      <c r="F695" s="365"/>
    </row>
    <row r="696" ht="12">
      <c r="F696" s="365"/>
    </row>
    <row r="697" ht="12">
      <c r="F697" s="365"/>
    </row>
    <row r="698" ht="12">
      <c r="F698" s="365"/>
    </row>
    <row r="699" ht="12">
      <c r="F699" s="365"/>
    </row>
    <row r="700" ht="12">
      <c r="F700" s="365"/>
    </row>
    <row r="701" ht="12">
      <c r="F701" s="365"/>
    </row>
    <row r="702" ht="12">
      <c r="F702" s="365"/>
    </row>
    <row r="703" ht="12">
      <c r="F703" s="365"/>
    </row>
    <row r="704" ht="12">
      <c r="F704" s="365"/>
    </row>
    <row r="705" ht="12">
      <c r="F705" s="365"/>
    </row>
    <row r="706" ht="12">
      <c r="F706" s="365"/>
    </row>
    <row r="707" ht="12">
      <c r="F707" s="365"/>
    </row>
    <row r="708" ht="12">
      <c r="F708" s="365"/>
    </row>
    <row r="709" ht="12">
      <c r="F709" s="365"/>
    </row>
    <row r="710" ht="12">
      <c r="F710" s="365"/>
    </row>
    <row r="711" ht="12">
      <c r="F711" s="365"/>
    </row>
    <row r="712" ht="12">
      <c r="F712" s="365"/>
    </row>
    <row r="713" ht="12">
      <c r="F713" s="365"/>
    </row>
    <row r="714" ht="12">
      <c r="F714" s="365"/>
    </row>
    <row r="715" ht="12">
      <c r="F715" s="365"/>
    </row>
    <row r="716" ht="12">
      <c r="F716" s="365"/>
    </row>
    <row r="717" ht="12">
      <c r="F717" s="365"/>
    </row>
    <row r="718" ht="12">
      <c r="F718" s="365"/>
    </row>
    <row r="719" ht="12">
      <c r="F719" s="365"/>
    </row>
    <row r="720" ht="12">
      <c r="F720" s="365"/>
    </row>
    <row r="721" ht="12">
      <c r="F721" s="365"/>
    </row>
    <row r="722" ht="12">
      <c r="F722" s="365"/>
    </row>
    <row r="723" ht="12">
      <c r="F723" s="365"/>
    </row>
    <row r="724" ht="12">
      <c r="F724" s="365"/>
    </row>
    <row r="725" ht="12">
      <c r="F725" s="365"/>
    </row>
    <row r="726" ht="12">
      <c r="F726" s="365"/>
    </row>
    <row r="727" ht="12">
      <c r="F727" s="365"/>
    </row>
    <row r="728" ht="12">
      <c r="F728" s="365"/>
    </row>
    <row r="729" ht="12">
      <c r="F729" s="365"/>
    </row>
    <row r="730" ht="12">
      <c r="F730" s="365"/>
    </row>
    <row r="731" ht="12">
      <c r="F731" s="365"/>
    </row>
    <row r="732" ht="12">
      <c r="F732" s="365"/>
    </row>
    <row r="733" ht="12">
      <c r="F733" s="365"/>
    </row>
    <row r="734" ht="12">
      <c r="F734" s="365"/>
    </row>
    <row r="735" ht="12">
      <c r="F735" s="365"/>
    </row>
    <row r="736" ht="12">
      <c r="F736" s="365"/>
    </row>
    <row r="737" ht="12">
      <c r="F737" s="365"/>
    </row>
    <row r="738" ht="12">
      <c r="F738" s="365"/>
    </row>
    <row r="739" ht="12">
      <c r="F739" s="365"/>
    </row>
    <row r="740" ht="12">
      <c r="F740" s="365"/>
    </row>
    <row r="741" ht="12">
      <c r="F741" s="365"/>
    </row>
    <row r="742" ht="12">
      <c r="F742" s="365"/>
    </row>
    <row r="743" ht="12">
      <c r="F743" s="365"/>
    </row>
    <row r="744" ht="12">
      <c r="F744" s="365"/>
    </row>
    <row r="745" ht="12">
      <c r="F745" s="365"/>
    </row>
    <row r="746" ht="12">
      <c r="F746" s="365"/>
    </row>
    <row r="747" ht="12">
      <c r="F747" s="365"/>
    </row>
    <row r="748" ht="12">
      <c r="F748" s="365"/>
    </row>
    <row r="749" ht="12">
      <c r="F749" s="365"/>
    </row>
    <row r="750" ht="12">
      <c r="F750" s="365"/>
    </row>
    <row r="751" ht="12">
      <c r="F751" s="365"/>
    </row>
    <row r="752" ht="12">
      <c r="F752" s="365"/>
    </row>
    <row r="753" ht="12">
      <c r="F753" s="365"/>
    </row>
    <row r="754" ht="12">
      <c r="F754" s="365"/>
    </row>
    <row r="755" ht="12">
      <c r="F755" s="365"/>
    </row>
    <row r="756" ht="12">
      <c r="F756" s="365"/>
    </row>
    <row r="757" ht="12">
      <c r="F757" s="365"/>
    </row>
    <row r="758" ht="12">
      <c r="F758" s="365"/>
    </row>
    <row r="759" ht="12">
      <c r="F759" s="365"/>
    </row>
    <row r="760" ht="12">
      <c r="F760" s="365"/>
    </row>
    <row r="761" ht="12">
      <c r="F761" s="365"/>
    </row>
    <row r="762" ht="12">
      <c r="F762" s="365"/>
    </row>
    <row r="763" ht="12">
      <c r="F763" s="365"/>
    </row>
    <row r="764" ht="12">
      <c r="F764" s="365"/>
    </row>
    <row r="765" ht="12">
      <c r="F765" s="365"/>
    </row>
    <row r="766" ht="12">
      <c r="F766" s="365"/>
    </row>
    <row r="767" ht="12">
      <c r="F767" s="365"/>
    </row>
    <row r="768" ht="12">
      <c r="F768" s="365"/>
    </row>
    <row r="769" ht="12">
      <c r="F769" s="365"/>
    </row>
    <row r="770" ht="12">
      <c r="F770" s="365"/>
    </row>
    <row r="771" ht="12">
      <c r="F771" s="365"/>
    </row>
    <row r="772" ht="12">
      <c r="F772" s="365"/>
    </row>
    <row r="773" ht="12">
      <c r="F773" s="365"/>
    </row>
    <row r="774" ht="12">
      <c r="F774" s="365"/>
    </row>
    <row r="775" ht="12">
      <c r="F775" s="365"/>
    </row>
    <row r="776" ht="12">
      <c r="F776" s="365"/>
    </row>
    <row r="777" ht="12">
      <c r="F777" s="365"/>
    </row>
    <row r="778" ht="12">
      <c r="F778" s="365"/>
    </row>
    <row r="779" ht="12">
      <c r="F779" s="365"/>
    </row>
    <row r="780" ht="12">
      <c r="F780" s="365"/>
    </row>
    <row r="781" ht="12">
      <c r="F781" s="365"/>
    </row>
    <row r="782" ht="12">
      <c r="F782" s="365"/>
    </row>
    <row r="783" ht="12">
      <c r="F783" s="365"/>
    </row>
    <row r="784" ht="12">
      <c r="F784" s="365"/>
    </row>
    <row r="785" ht="12">
      <c r="F785" s="365"/>
    </row>
    <row r="786" ht="12">
      <c r="F786" s="365"/>
    </row>
    <row r="787" ht="12">
      <c r="F787" s="365"/>
    </row>
    <row r="788" ht="12">
      <c r="F788" s="365"/>
    </row>
    <row r="789" ht="12">
      <c r="F789" s="365"/>
    </row>
    <row r="790" ht="12">
      <c r="F790" s="365"/>
    </row>
    <row r="791" ht="12">
      <c r="F791" s="365"/>
    </row>
    <row r="792" ht="12">
      <c r="F792" s="365"/>
    </row>
    <row r="793" ht="12">
      <c r="F793" s="365"/>
    </row>
    <row r="794" ht="12">
      <c r="F794" s="365"/>
    </row>
    <row r="795" ht="12">
      <c r="F795" s="365"/>
    </row>
    <row r="796" ht="12">
      <c r="F796" s="365"/>
    </row>
    <row r="797" ht="12">
      <c r="F797" s="365"/>
    </row>
    <row r="798" ht="12">
      <c r="F798" s="365"/>
    </row>
    <row r="799" ht="12">
      <c r="F799" s="365"/>
    </row>
    <row r="800" ht="12">
      <c r="F800" s="365"/>
    </row>
    <row r="801" ht="12">
      <c r="F801" s="365"/>
    </row>
    <row r="802" ht="12">
      <c r="F802" s="365"/>
    </row>
    <row r="803" ht="12">
      <c r="F803" s="365"/>
    </row>
    <row r="804" ht="12">
      <c r="F804" s="365"/>
    </row>
    <row r="805" ht="12">
      <c r="F805" s="365"/>
    </row>
    <row r="806" ht="12">
      <c r="F806" s="365"/>
    </row>
    <row r="807" ht="12">
      <c r="F807" s="365"/>
    </row>
    <row r="808" ht="12">
      <c r="F808" s="365"/>
    </row>
    <row r="809" ht="12">
      <c r="F809" s="365"/>
    </row>
    <row r="810" ht="12">
      <c r="F810" s="365"/>
    </row>
    <row r="811" ht="12">
      <c r="F811" s="365"/>
    </row>
    <row r="812" ht="12">
      <c r="F812" s="365"/>
    </row>
    <row r="813" ht="12">
      <c r="F813" s="365"/>
    </row>
    <row r="814" ht="12">
      <c r="F814" s="365"/>
    </row>
    <row r="815" ht="12">
      <c r="F815" s="365"/>
    </row>
    <row r="816" ht="12">
      <c r="F816" s="365"/>
    </row>
    <row r="817" ht="12">
      <c r="F817" s="365"/>
    </row>
    <row r="818" ht="12">
      <c r="F818" s="365"/>
    </row>
    <row r="819" ht="12">
      <c r="F819" s="365"/>
    </row>
    <row r="820" ht="12">
      <c r="F820" s="365"/>
    </row>
    <row r="821" ht="12">
      <c r="F821" s="365"/>
    </row>
    <row r="822" ht="12">
      <c r="F822" s="365"/>
    </row>
    <row r="823" ht="12">
      <c r="F823" s="365"/>
    </row>
    <row r="824" ht="12">
      <c r="F824" s="365"/>
    </row>
    <row r="825" ht="12">
      <c r="F825" s="365"/>
    </row>
    <row r="826" ht="12">
      <c r="F826" s="365"/>
    </row>
    <row r="827" ht="12">
      <c r="F827" s="365"/>
    </row>
    <row r="828" ht="12">
      <c r="F828" s="365"/>
    </row>
    <row r="829" ht="12">
      <c r="F829" s="365"/>
    </row>
    <row r="830" ht="12">
      <c r="F830" s="365"/>
    </row>
    <row r="831" ht="12">
      <c r="F831" s="365"/>
    </row>
    <row r="832" ht="12">
      <c r="F832" s="365"/>
    </row>
    <row r="833" ht="12">
      <c r="F833" s="365"/>
    </row>
    <row r="834" ht="12">
      <c r="F834" s="365"/>
    </row>
    <row r="835" ht="12">
      <c r="F835" s="365"/>
    </row>
    <row r="836" ht="12">
      <c r="F836" s="365"/>
    </row>
    <row r="837" ht="12">
      <c r="F837" s="365"/>
    </row>
    <row r="838" ht="12">
      <c r="F838" s="365"/>
    </row>
    <row r="839" ht="12">
      <c r="F839" s="365"/>
    </row>
    <row r="840" ht="12">
      <c r="F840" s="365"/>
    </row>
    <row r="841" ht="12">
      <c r="F841" s="365"/>
    </row>
    <row r="842" ht="12">
      <c r="F842" s="365"/>
    </row>
    <row r="843" ht="12">
      <c r="F843" s="365"/>
    </row>
    <row r="844" ht="12">
      <c r="F844" s="365"/>
    </row>
    <row r="845" ht="12">
      <c r="F845" s="365"/>
    </row>
    <row r="846" ht="12">
      <c r="F846" s="365"/>
    </row>
    <row r="847" ht="12">
      <c r="F847" s="365"/>
    </row>
    <row r="848" ht="12">
      <c r="F848" s="365"/>
    </row>
    <row r="849" ht="12">
      <c r="F849" s="365"/>
    </row>
    <row r="850" ht="12">
      <c r="F850" s="365"/>
    </row>
    <row r="851" ht="12">
      <c r="F851" s="365"/>
    </row>
    <row r="852" ht="12">
      <c r="F852" s="365"/>
    </row>
    <row r="853" ht="12">
      <c r="F853" s="365"/>
    </row>
    <row r="854" ht="12">
      <c r="F854" s="365"/>
    </row>
    <row r="855" ht="12">
      <c r="F855" s="365"/>
    </row>
    <row r="856" ht="12">
      <c r="F856" s="365"/>
    </row>
    <row r="857" ht="12">
      <c r="F857" s="365"/>
    </row>
    <row r="858" ht="12">
      <c r="F858" s="365"/>
    </row>
    <row r="859" ht="12">
      <c r="F859" s="365"/>
    </row>
    <row r="860" ht="12">
      <c r="F860" s="365"/>
    </row>
    <row r="861" ht="12">
      <c r="F861" s="365"/>
    </row>
    <row r="862" ht="12">
      <c r="F862" s="365"/>
    </row>
    <row r="863" ht="12">
      <c r="F863" s="365"/>
    </row>
    <row r="864" ht="12">
      <c r="F864" s="365"/>
    </row>
    <row r="865" ht="12">
      <c r="F865" s="365"/>
    </row>
    <row r="866" ht="12">
      <c r="F866" s="365"/>
    </row>
    <row r="867" ht="12">
      <c r="F867" s="365"/>
    </row>
    <row r="868" ht="12">
      <c r="F868" s="365"/>
    </row>
    <row r="869" ht="12">
      <c r="F869" s="365"/>
    </row>
    <row r="870" ht="12">
      <c r="F870" s="365"/>
    </row>
    <row r="871" ht="12">
      <c r="F871" s="365"/>
    </row>
    <row r="872" ht="12">
      <c r="F872" s="365"/>
    </row>
    <row r="873" ht="12">
      <c r="F873" s="365"/>
    </row>
    <row r="874" ht="12">
      <c r="F874" s="365"/>
    </row>
    <row r="875" ht="12">
      <c r="F875" s="365"/>
    </row>
    <row r="876" ht="12">
      <c r="F876" s="365"/>
    </row>
    <row r="877" ht="12">
      <c r="F877" s="365"/>
    </row>
    <row r="878" ht="12">
      <c r="F878" s="365"/>
    </row>
    <row r="879" ht="12">
      <c r="F879" s="365"/>
    </row>
    <row r="880" ht="12">
      <c r="F880" s="365"/>
    </row>
    <row r="881" ht="12">
      <c r="F881" s="365"/>
    </row>
    <row r="882" ht="12">
      <c r="F882" s="365"/>
    </row>
    <row r="883" ht="12">
      <c r="F883" s="365"/>
    </row>
    <row r="884" ht="12">
      <c r="F884" s="365"/>
    </row>
    <row r="885" ht="12">
      <c r="F885" s="365"/>
    </row>
    <row r="886" ht="12">
      <c r="F886" s="365"/>
    </row>
    <row r="887" ht="12">
      <c r="F887" s="365"/>
    </row>
    <row r="888" ht="12">
      <c r="F888" s="365"/>
    </row>
    <row r="889" ht="12">
      <c r="F889" s="365"/>
    </row>
    <row r="890" ht="12">
      <c r="F890" s="365"/>
    </row>
    <row r="891" ht="12">
      <c r="F891" s="365"/>
    </row>
    <row r="892" ht="12">
      <c r="F892" s="365"/>
    </row>
    <row r="893" ht="12">
      <c r="F893" s="365"/>
    </row>
    <row r="894" ht="12">
      <c r="F894" s="365"/>
    </row>
    <row r="895" ht="12">
      <c r="F895" s="365"/>
    </row>
    <row r="896" ht="12">
      <c r="F896" s="365"/>
    </row>
    <row r="897" ht="12">
      <c r="F897" s="365"/>
    </row>
    <row r="898" ht="12">
      <c r="F898" s="365"/>
    </row>
    <row r="899" ht="12">
      <c r="F899" s="365"/>
    </row>
    <row r="900" ht="12">
      <c r="F900" s="365"/>
    </row>
    <row r="901" ht="12">
      <c r="F901" s="365"/>
    </row>
    <row r="902" ht="12">
      <c r="F902" s="365"/>
    </row>
    <row r="903" ht="12">
      <c r="F903" s="365"/>
    </row>
    <row r="904" ht="12">
      <c r="F904" s="365"/>
    </row>
    <row r="905" ht="12">
      <c r="F905" s="365"/>
    </row>
    <row r="906" ht="12">
      <c r="F906" s="365"/>
    </row>
    <row r="907" ht="12">
      <c r="F907" s="365"/>
    </row>
    <row r="908" ht="12">
      <c r="F908" s="365"/>
    </row>
    <row r="909" ht="12">
      <c r="F909" s="365"/>
    </row>
    <row r="910" ht="12">
      <c r="F910" s="365"/>
    </row>
    <row r="911" ht="12">
      <c r="F911" s="365"/>
    </row>
    <row r="912" ht="12">
      <c r="F912" s="365"/>
    </row>
    <row r="913" ht="12">
      <c r="F913" s="365"/>
    </row>
    <row r="914" ht="12">
      <c r="F914" s="365"/>
    </row>
    <row r="915" ht="12">
      <c r="F915" s="365"/>
    </row>
    <row r="916" ht="12">
      <c r="F916" s="365"/>
    </row>
    <row r="917" ht="12">
      <c r="F917" s="365"/>
    </row>
    <row r="918" ht="12">
      <c r="F918" s="365"/>
    </row>
    <row r="919" ht="12">
      <c r="F919" s="365"/>
    </row>
    <row r="920" ht="12">
      <c r="F920" s="365"/>
    </row>
    <row r="921" ht="12">
      <c r="F921" s="365"/>
    </row>
    <row r="922" ht="12">
      <c r="F922" s="365"/>
    </row>
    <row r="923" ht="12">
      <c r="F923" s="365"/>
    </row>
    <row r="924" ht="12">
      <c r="F924" s="365"/>
    </row>
    <row r="925" ht="12">
      <c r="F925" s="365"/>
    </row>
    <row r="926" ht="12">
      <c r="F926" s="365"/>
    </row>
    <row r="927" ht="12">
      <c r="F927" s="365"/>
    </row>
    <row r="928" ht="12">
      <c r="F928" s="365"/>
    </row>
    <row r="929" ht="12">
      <c r="F929" s="365"/>
    </row>
    <row r="930" ht="12">
      <c r="F930" s="365"/>
    </row>
    <row r="931" ht="12">
      <c r="F931" s="365"/>
    </row>
    <row r="932" ht="12">
      <c r="F932" s="365"/>
    </row>
    <row r="933" ht="12">
      <c r="F933" s="365"/>
    </row>
    <row r="934" ht="12">
      <c r="F934" s="365"/>
    </row>
    <row r="935" ht="12">
      <c r="F935" s="365"/>
    </row>
    <row r="936" ht="12">
      <c r="F936" s="365"/>
    </row>
    <row r="937" ht="12">
      <c r="F937" s="365"/>
    </row>
    <row r="938" ht="12">
      <c r="F938" s="365"/>
    </row>
    <row r="939" ht="12">
      <c r="F939" s="365"/>
    </row>
    <row r="940" ht="12">
      <c r="F940" s="365"/>
    </row>
    <row r="941" ht="12">
      <c r="F941" s="365"/>
    </row>
    <row r="942" ht="12">
      <c r="F942" s="365"/>
    </row>
    <row r="943" ht="12">
      <c r="F943" s="365"/>
    </row>
    <row r="944" ht="12">
      <c r="F944" s="365"/>
    </row>
    <row r="945" ht="12">
      <c r="F945" s="365"/>
    </row>
    <row r="946" ht="12">
      <c r="F946" s="365"/>
    </row>
    <row r="947" ht="12">
      <c r="F947" s="365"/>
    </row>
    <row r="948" ht="12">
      <c r="F948" s="365"/>
    </row>
    <row r="949" ht="12">
      <c r="F949" s="365"/>
    </row>
    <row r="950" ht="12">
      <c r="F950" s="365"/>
    </row>
    <row r="951" ht="12">
      <c r="F951" s="365"/>
    </row>
    <row r="952" ht="12">
      <c r="F952" s="365"/>
    </row>
    <row r="953" ht="12">
      <c r="F953" s="365"/>
    </row>
    <row r="954" ht="12">
      <c r="F954" s="365"/>
    </row>
    <row r="955" ht="12">
      <c r="F955" s="365"/>
    </row>
    <row r="956" ht="12">
      <c r="F956" s="365"/>
    </row>
    <row r="957" ht="12">
      <c r="F957" s="365"/>
    </row>
    <row r="958" ht="12">
      <c r="F958" s="365"/>
    </row>
    <row r="959" ht="12">
      <c r="F959" s="365"/>
    </row>
    <row r="960" ht="12">
      <c r="F960" s="365"/>
    </row>
    <row r="961" ht="12">
      <c r="F961" s="365"/>
    </row>
    <row r="962" ht="12">
      <c r="F962" s="365"/>
    </row>
    <row r="963" ht="12">
      <c r="F963" s="365"/>
    </row>
    <row r="964" ht="12">
      <c r="F964" s="365"/>
    </row>
    <row r="965" ht="12">
      <c r="F965" s="365"/>
    </row>
    <row r="966" ht="12">
      <c r="F966" s="365"/>
    </row>
    <row r="967" ht="12">
      <c r="F967" s="365"/>
    </row>
    <row r="968" ht="12">
      <c r="F968" s="365"/>
    </row>
    <row r="969" ht="12">
      <c r="F969" s="365"/>
    </row>
    <row r="970" ht="12">
      <c r="F970" s="365"/>
    </row>
    <row r="971" ht="12">
      <c r="F971" s="365"/>
    </row>
    <row r="972" ht="12">
      <c r="F972" s="365"/>
    </row>
    <row r="973" ht="12">
      <c r="F973" s="365"/>
    </row>
    <row r="974" ht="12">
      <c r="F974" s="365"/>
    </row>
    <row r="975" ht="12">
      <c r="F975" s="365"/>
    </row>
    <row r="976" ht="12">
      <c r="F976" s="365"/>
    </row>
    <row r="977" ht="12">
      <c r="F977" s="365"/>
    </row>
    <row r="978" ht="12">
      <c r="F978" s="365"/>
    </row>
    <row r="979" ht="12">
      <c r="F979" s="365"/>
    </row>
    <row r="980" ht="12">
      <c r="F980" s="365"/>
    </row>
    <row r="981" ht="12">
      <c r="F981" s="365"/>
    </row>
    <row r="982" ht="12">
      <c r="F982" s="365"/>
    </row>
    <row r="983" ht="12">
      <c r="F983" s="365"/>
    </row>
    <row r="984" ht="12">
      <c r="F984" s="365"/>
    </row>
    <row r="985" ht="12">
      <c r="F985" s="365"/>
    </row>
    <row r="986" ht="12">
      <c r="F986" s="365"/>
    </row>
    <row r="987" ht="12">
      <c r="F987" s="365"/>
    </row>
    <row r="988" ht="12">
      <c r="F988" s="365"/>
    </row>
    <row r="989" ht="12">
      <c r="F989" s="365"/>
    </row>
    <row r="990" ht="12">
      <c r="F990" s="365"/>
    </row>
    <row r="991" ht="12">
      <c r="F991" s="365"/>
    </row>
    <row r="992" ht="12">
      <c r="F992" s="365"/>
    </row>
    <row r="993" ht="12">
      <c r="F993" s="365"/>
    </row>
    <row r="994" ht="12">
      <c r="F994" s="365"/>
    </row>
    <row r="995" ht="12">
      <c r="F995" s="365"/>
    </row>
    <row r="996" ht="12">
      <c r="F996" s="365"/>
    </row>
    <row r="997" ht="12">
      <c r="F997" s="365"/>
    </row>
    <row r="998" ht="12">
      <c r="F998" s="365"/>
    </row>
    <row r="999" ht="12">
      <c r="F999" s="365"/>
    </row>
    <row r="1000" ht="12">
      <c r="F1000" s="365"/>
    </row>
    <row r="1001" ht="12">
      <c r="F1001" s="365"/>
    </row>
    <row r="1002" ht="12">
      <c r="F1002" s="365"/>
    </row>
    <row r="1003" ht="12">
      <c r="F1003" s="365"/>
    </row>
    <row r="1004" ht="12">
      <c r="F1004" s="365"/>
    </row>
    <row r="1005" ht="12">
      <c r="F1005" s="365"/>
    </row>
    <row r="1006" ht="12">
      <c r="F1006" s="365"/>
    </row>
    <row r="1007" ht="12">
      <c r="F1007" s="365"/>
    </row>
    <row r="1008" ht="12">
      <c r="F1008" s="365"/>
    </row>
    <row r="1009" ht="12">
      <c r="F1009" s="365"/>
    </row>
    <row r="1010" ht="12">
      <c r="F1010" s="365"/>
    </row>
    <row r="1011" ht="12">
      <c r="F1011" s="365"/>
    </row>
    <row r="1012" ht="12">
      <c r="F1012" s="365"/>
    </row>
    <row r="1013" ht="12">
      <c r="F1013" s="365"/>
    </row>
    <row r="1014" ht="12">
      <c r="F1014" s="365"/>
    </row>
    <row r="1015" ht="12">
      <c r="F1015" s="365"/>
    </row>
    <row r="1016" ht="12">
      <c r="F1016" s="365"/>
    </row>
    <row r="1017" ht="12">
      <c r="F1017" s="365"/>
    </row>
    <row r="1018" ht="12">
      <c r="F1018" s="365"/>
    </row>
    <row r="1019" ht="12">
      <c r="F1019" s="365"/>
    </row>
    <row r="1020" ht="12">
      <c r="F1020" s="365"/>
    </row>
    <row r="1021" ht="12">
      <c r="F1021" s="365"/>
    </row>
    <row r="1022" ht="12">
      <c r="F1022" s="365"/>
    </row>
    <row r="1023" ht="12">
      <c r="F1023" s="365"/>
    </row>
    <row r="1024" ht="12">
      <c r="F1024" s="365"/>
    </row>
    <row r="1025" ht="12">
      <c r="F1025" s="365"/>
    </row>
    <row r="1026" ht="12">
      <c r="F1026" s="365"/>
    </row>
    <row r="1027" ht="12">
      <c r="F1027" s="365"/>
    </row>
    <row r="1028" ht="12">
      <c r="F1028" s="365"/>
    </row>
    <row r="1029" ht="12">
      <c r="F1029" s="365"/>
    </row>
    <row r="1030" ht="12">
      <c r="F1030" s="365"/>
    </row>
    <row r="1031" ht="12">
      <c r="F1031" s="365"/>
    </row>
    <row r="1032" ht="12">
      <c r="F1032" s="365"/>
    </row>
    <row r="1033" ht="12">
      <c r="F1033" s="365"/>
    </row>
    <row r="1034" ht="12">
      <c r="F1034" s="365"/>
    </row>
    <row r="1035" ht="12">
      <c r="F1035" s="365"/>
    </row>
    <row r="1036" ht="12">
      <c r="F1036" s="365"/>
    </row>
    <row r="1037" ht="12">
      <c r="F1037" s="365"/>
    </row>
    <row r="1038" ht="12">
      <c r="F1038" s="365"/>
    </row>
    <row r="1039" ht="12">
      <c r="F1039" s="365"/>
    </row>
    <row r="1040" ht="12">
      <c r="F1040" s="365"/>
    </row>
    <row r="1041" ht="12">
      <c r="F1041" s="365"/>
    </row>
    <row r="1042" ht="12">
      <c r="F1042" s="365"/>
    </row>
    <row r="1043" ht="12">
      <c r="F1043" s="365"/>
    </row>
    <row r="1044" ht="12">
      <c r="F1044" s="365"/>
    </row>
    <row r="1045" ht="12">
      <c r="F1045" s="365"/>
    </row>
    <row r="1046" ht="12">
      <c r="F1046" s="365"/>
    </row>
    <row r="1047" ht="12">
      <c r="F1047" s="365"/>
    </row>
    <row r="1048" ht="12">
      <c r="F1048" s="365"/>
    </row>
    <row r="1049" ht="12">
      <c r="F1049" s="365"/>
    </row>
    <row r="1050" ht="12">
      <c r="F1050" s="365"/>
    </row>
    <row r="1051" ht="12">
      <c r="F1051" s="365"/>
    </row>
    <row r="1052" ht="12">
      <c r="F1052" s="365"/>
    </row>
    <row r="1053" ht="12">
      <c r="F1053" s="365"/>
    </row>
    <row r="1054" ht="12">
      <c r="F1054" s="365"/>
    </row>
    <row r="1055" ht="12">
      <c r="F1055" s="365"/>
    </row>
    <row r="1056" ht="12">
      <c r="F1056" s="365"/>
    </row>
    <row r="1057" ht="12">
      <c r="F1057" s="365"/>
    </row>
    <row r="1058" ht="12">
      <c r="F1058" s="365"/>
    </row>
    <row r="1059" ht="12">
      <c r="F1059" s="365"/>
    </row>
    <row r="1060" ht="12">
      <c r="F1060" s="365"/>
    </row>
    <row r="1061" ht="12">
      <c r="F1061" s="365"/>
    </row>
    <row r="1062" ht="12">
      <c r="F1062" s="365"/>
    </row>
    <row r="1063" ht="12">
      <c r="F1063" s="365"/>
    </row>
    <row r="1064" ht="12">
      <c r="F1064" s="365"/>
    </row>
    <row r="1065" ht="12">
      <c r="F1065" s="365"/>
    </row>
    <row r="1066" ht="12">
      <c r="F1066" s="365"/>
    </row>
    <row r="1067" ht="12">
      <c r="F1067" s="365"/>
    </row>
    <row r="1068" ht="12">
      <c r="F1068" s="365"/>
    </row>
    <row r="1069" ht="12">
      <c r="F1069" s="365"/>
    </row>
    <row r="1070" ht="12">
      <c r="F1070" s="365"/>
    </row>
    <row r="1071" ht="12">
      <c r="F1071" s="365"/>
    </row>
    <row r="1072" ht="12">
      <c r="F1072" s="365"/>
    </row>
    <row r="1073" ht="12">
      <c r="F1073" s="365"/>
    </row>
    <row r="1074" ht="12">
      <c r="F1074" s="365"/>
    </row>
    <row r="1075" ht="12">
      <c r="F1075" s="365"/>
    </row>
    <row r="1076" ht="12">
      <c r="F1076" s="365"/>
    </row>
    <row r="1077" ht="12">
      <c r="F1077" s="365"/>
    </row>
    <row r="1078" ht="12">
      <c r="F1078" s="365"/>
    </row>
    <row r="1079" ht="12">
      <c r="F1079" s="365"/>
    </row>
    <row r="1080" ht="12">
      <c r="F1080" s="365"/>
    </row>
    <row r="1081" ht="12">
      <c r="F1081" s="365"/>
    </row>
    <row r="1082" ht="12">
      <c r="F1082" s="365"/>
    </row>
    <row r="1083" ht="12">
      <c r="F1083" s="365"/>
    </row>
    <row r="1084" ht="12">
      <c r="F1084" s="365"/>
    </row>
    <row r="1085" ht="12">
      <c r="F1085" s="365"/>
    </row>
    <row r="1086" ht="12">
      <c r="F1086" s="365"/>
    </row>
    <row r="1087" ht="12">
      <c r="F1087" s="365"/>
    </row>
    <row r="1088" ht="12">
      <c r="F1088" s="365"/>
    </row>
    <row r="1089" ht="12">
      <c r="F1089" s="365"/>
    </row>
    <row r="1090" ht="12">
      <c r="F1090" s="365"/>
    </row>
    <row r="1091" ht="12">
      <c r="F1091" s="365"/>
    </row>
    <row r="1092" ht="12">
      <c r="F1092" s="365"/>
    </row>
    <row r="1093" ht="12">
      <c r="F1093" s="365"/>
    </row>
    <row r="1094" ht="12">
      <c r="F1094" s="365"/>
    </row>
    <row r="1095" ht="12">
      <c r="F1095" s="365"/>
    </row>
    <row r="1096" ht="12">
      <c r="F1096" s="365"/>
    </row>
    <row r="1097" ht="12">
      <c r="F1097" s="365"/>
    </row>
    <row r="1098" ht="12">
      <c r="F1098" s="365"/>
    </row>
    <row r="1099" ht="12">
      <c r="F1099" s="365"/>
    </row>
    <row r="1100" ht="12">
      <c r="F1100" s="365"/>
    </row>
    <row r="1101" ht="12">
      <c r="F1101" s="365"/>
    </row>
    <row r="1102" ht="12">
      <c r="F1102" s="365"/>
    </row>
    <row r="1103" ht="12">
      <c r="F1103" s="365"/>
    </row>
    <row r="1104" ht="12">
      <c r="F1104" s="365"/>
    </row>
    <row r="1105" ht="12">
      <c r="F1105" s="365"/>
    </row>
    <row r="1106" ht="12">
      <c r="F1106" s="365"/>
    </row>
    <row r="1107" ht="12">
      <c r="F1107" s="365"/>
    </row>
    <row r="1108" ht="12">
      <c r="F1108" s="365"/>
    </row>
    <row r="1109" ht="12">
      <c r="F1109" s="365"/>
    </row>
    <row r="1110" ht="12">
      <c r="F1110" s="365"/>
    </row>
    <row r="1111" ht="12">
      <c r="F1111" s="365"/>
    </row>
    <row r="1112" ht="12">
      <c r="F1112" s="365"/>
    </row>
    <row r="1113" ht="12">
      <c r="F1113" s="365"/>
    </row>
    <row r="1114" ht="12">
      <c r="F1114" s="365"/>
    </row>
    <row r="1115" ht="12">
      <c r="F1115" s="365"/>
    </row>
    <row r="1116" ht="12">
      <c r="F1116" s="365"/>
    </row>
    <row r="1117" ht="12">
      <c r="F1117" s="365"/>
    </row>
    <row r="1118" ht="12">
      <c r="F1118" s="365"/>
    </row>
    <row r="1119" ht="12">
      <c r="F1119" s="365"/>
    </row>
    <row r="1120" ht="12">
      <c r="F1120" s="365"/>
    </row>
    <row r="1121" ht="12">
      <c r="F1121" s="365"/>
    </row>
    <row r="1122" ht="12">
      <c r="F1122" s="365"/>
    </row>
    <row r="1123" ht="12">
      <c r="F1123" s="365"/>
    </row>
    <row r="1124" ht="12">
      <c r="F1124" s="365"/>
    </row>
    <row r="1125" ht="12">
      <c r="F1125" s="365"/>
    </row>
    <row r="1126" ht="12">
      <c r="F1126" s="365"/>
    </row>
    <row r="1127" ht="12">
      <c r="F1127" s="365"/>
    </row>
    <row r="1128" ht="12">
      <c r="F1128" s="365"/>
    </row>
    <row r="1129" ht="12">
      <c r="F1129" s="365"/>
    </row>
    <row r="1130" ht="12">
      <c r="F1130" s="365"/>
    </row>
    <row r="1131" ht="12">
      <c r="F1131" s="365"/>
    </row>
    <row r="1132" ht="12">
      <c r="F1132" s="365"/>
    </row>
    <row r="1133" ht="12">
      <c r="F1133" s="365"/>
    </row>
    <row r="1134" ht="12">
      <c r="F1134" s="365"/>
    </row>
    <row r="1135" ht="12">
      <c r="F1135" s="365"/>
    </row>
    <row r="1136" ht="12">
      <c r="F1136" s="365"/>
    </row>
    <row r="1137" ht="12">
      <c r="F1137" s="365"/>
    </row>
    <row r="1138" ht="12">
      <c r="F1138" s="365"/>
    </row>
    <row r="1139" ht="12">
      <c r="F1139" s="365"/>
    </row>
    <row r="1140" ht="12">
      <c r="F1140" s="365"/>
    </row>
    <row r="1141" ht="12">
      <c r="F1141" s="365"/>
    </row>
    <row r="1142" ht="12">
      <c r="F1142" s="365"/>
    </row>
    <row r="1143" ht="12">
      <c r="F1143" s="365"/>
    </row>
    <row r="1144" ht="12">
      <c r="F1144" s="365"/>
    </row>
    <row r="1145" ht="12">
      <c r="F1145" s="365"/>
    </row>
    <row r="1146" ht="12">
      <c r="F1146" s="365"/>
    </row>
    <row r="1147" ht="12">
      <c r="F1147" s="365"/>
    </row>
    <row r="1148" ht="12">
      <c r="F1148" s="365"/>
    </row>
    <row r="1149" ht="12">
      <c r="F1149" s="365"/>
    </row>
    <row r="1150" ht="12">
      <c r="F1150" s="365"/>
    </row>
    <row r="1151" ht="12">
      <c r="F1151" s="365"/>
    </row>
    <row r="1152" ht="12">
      <c r="F1152" s="365"/>
    </row>
    <row r="1153" ht="12">
      <c r="F1153" s="365"/>
    </row>
    <row r="1154" ht="12">
      <c r="F1154" s="365"/>
    </row>
    <row r="1155" ht="12">
      <c r="F1155" s="365"/>
    </row>
    <row r="1156" ht="12">
      <c r="F1156" s="365"/>
    </row>
    <row r="1157" ht="12">
      <c r="F1157" s="365"/>
    </row>
    <row r="1158" ht="12">
      <c r="F1158" s="365"/>
    </row>
    <row r="1159" ht="12">
      <c r="F1159" s="365"/>
    </row>
    <row r="1160" ht="12">
      <c r="F1160" s="365"/>
    </row>
    <row r="1161" ht="12">
      <c r="F1161" s="365"/>
    </row>
    <row r="1162" ht="12">
      <c r="F1162" s="365"/>
    </row>
    <row r="1163" ht="12">
      <c r="F1163" s="365"/>
    </row>
    <row r="1164" ht="12">
      <c r="F1164" s="365"/>
    </row>
    <row r="1165" ht="12">
      <c r="F1165" s="365"/>
    </row>
    <row r="1166" ht="12">
      <c r="F1166" s="365"/>
    </row>
    <row r="1167" ht="12">
      <c r="F1167" s="365"/>
    </row>
    <row r="1168" ht="12">
      <c r="F1168" s="365"/>
    </row>
    <row r="1169" ht="12">
      <c r="F1169" s="365"/>
    </row>
    <row r="1170" ht="12">
      <c r="F1170" s="365"/>
    </row>
    <row r="1171" ht="12">
      <c r="F1171" s="365"/>
    </row>
    <row r="1172" ht="12">
      <c r="F1172" s="365"/>
    </row>
    <row r="1173" ht="12">
      <c r="F1173" s="365"/>
    </row>
    <row r="1174" ht="12">
      <c r="F1174" s="365"/>
    </row>
    <row r="1175" ht="12">
      <c r="F1175" s="365"/>
    </row>
    <row r="1176" ht="12">
      <c r="F1176" s="365"/>
    </row>
    <row r="1177" ht="12">
      <c r="F1177" s="365"/>
    </row>
    <row r="1178" ht="12">
      <c r="F1178" s="365"/>
    </row>
    <row r="1179" ht="12">
      <c r="F1179" s="365"/>
    </row>
    <row r="1180" ht="12">
      <c r="F1180" s="365"/>
    </row>
    <row r="1181" ht="12">
      <c r="F1181" s="365"/>
    </row>
    <row r="1182" ht="12">
      <c r="F1182" s="365"/>
    </row>
    <row r="1183" ht="12">
      <c r="F1183" s="365"/>
    </row>
    <row r="1184" ht="12">
      <c r="F1184" s="365"/>
    </row>
    <row r="1185" ht="12">
      <c r="F1185" s="365"/>
    </row>
    <row r="1186" ht="12">
      <c r="F1186" s="365"/>
    </row>
    <row r="1187" ht="12">
      <c r="F1187" s="365"/>
    </row>
    <row r="1188" ht="12">
      <c r="F1188" s="365"/>
    </row>
    <row r="1189" ht="12">
      <c r="F1189" s="365"/>
    </row>
    <row r="1190" ht="12">
      <c r="F1190" s="365"/>
    </row>
    <row r="1191" ht="12">
      <c r="F1191" s="365"/>
    </row>
    <row r="1192" ht="12">
      <c r="F1192" s="365"/>
    </row>
    <row r="1193" ht="12">
      <c r="F1193" s="365"/>
    </row>
    <row r="1194" ht="12">
      <c r="F1194" s="365"/>
    </row>
    <row r="1195" ht="12">
      <c r="F1195" s="365"/>
    </row>
    <row r="1196" ht="12">
      <c r="F1196" s="365"/>
    </row>
    <row r="1197" ht="12">
      <c r="F1197" s="365"/>
    </row>
    <row r="1198" ht="12">
      <c r="F1198" s="365"/>
    </row>
    <row r="1199" ht="12">
      <c r="F1199" s="365"/>
    </row>
    <row r="1200" ht="12">
      <c r="F1200" s="365"/>
    </row>
    <row r="1201" ht="12">
      <c r="F1201" s="365"/>
    </row>
    <row r="1202" ht="12">
      <c r="F1202" s="365"/>
    </row>
    <row r="1203" ht="12">
      <c r="F1203" s="365"/>
    </row>
    <row r="1204" ht="12">
      <c r="F1204" s="365"/>
    </row>
    <row r="1205" ht="12">
      <c r="F1205" s="365"/>
    </row>
    <row r="1206" ht="12">
      <c r="F1206" s="365"/>
    </row>
    <row r="1207" ht="12">
      <c r="F1207" s="365"/>
    </row>
    <row r="1208" ht="12">
      <c r="F1208" s="365"/>
    </row>
    <row r="1209" ht="12">
      <c r="F1209" s="365"/>
    </row>
    <row r="1210" ht="12">
      <c r="F1210" s="365"/>
    </row>
    <row r="1211" ht="12">
      <c r="F1211" s="365"/>
    </row>
    <row r="1212" ht="12">
      <c r="F1212" s="365"/>
    </row>
    <row r="1213" ht="12">
      <c r="F1213" s="365"/>
    </row>
    <row r="1214" ht="12">
      <c r="F1214" s="365"/>
    </row>
    <row r="1215" ht="12">
      <c r="F1215" s="365"/>
    </row>
    <row r="1216" ht="12">
      <c r="F1216" s="365"/>
    </row>
    <row r="1217" ht="12">
      <c r="F1217" s="365"/>
    </row>
    <row r="1218" ht="12">
      <c r="F1218" s="365"/>
    </row>
    <row r="1219" ht="12">
      <c r="F1219" s="365"/>
    </row>
    <row r="1220" ht="12">
      <c r="F1220" s="365"/>
    </row>
    <row r="1221" ht="12">
      <c r="F1221" s="365"/>
    </row>
    <row r="1222" ht="12">
      <c r="F1222" s="365"/>
    </row>
    <row r="1223" ht="12">
      <c r="F1223" s="365"/>
    </row>
    <row r="1224" ht="12">
      <c r="F1224" s="365"/>
    </row>
    <row r="1225" ht="12">
      <c r="F1225" s="365"/>
    </row>
    <row r="1226" ht="12">
      <c r="F1226" s="365"/>
    </row>
    <row r="1227" ht="12">
      <c r="F1227" s="365"/>
    </row>
    <row r="1228" ht="12">
      <c r="F1228" s="365"/>
    </row>
    <row r="1229" ht="12">
      <c r="F1229" s="365"/>
    </row>
    <row r="1230" ht="12">
      <c r="F1230" s="365"/>
    </row>
    <row r="1231" ht="12">
      <c r="F1231" s="365"/>
    </row>
    <row r="1232" ht="12">
      <c r="F1232" s="365"/>
    </row>
    <row r="1233" ht="12">
      <c r="F1233" s="365"/>
    </row>
    <row r="1234" ht="12">
      <c r="F1234" s="365"/>
    </row>
    <row r="1235" ht="12">
      <c r="F1235" s="365"/>
    </row>
    <row r="1236" ht="12">
      <c r="F1236" s="365"/>
    </row>
    <row r="1237" ht="12">
      <c r="F1237" s="365"/>
    </row>
    <row r="1238" ht="12">
      <c r="F1238" s="365"/>
    </row>
    <row r="1239" ht="12">
      <c r="F1239" s="365"/>
    </row>
    <row r="1240" ht="12">
      <c r="F1240" s="365"/>
    </row>
    <row r="1241" ht="12">
      <c r="F1241" s="365"/>
    </row>
    <row r="1242" ht="12">
      <c r="F1242" s="365"/>
    </row>
    <row r="1243" ht="12">
      <c r="F1243" s="365"/>
    </row>
    <row r="1244" ht="12">
      <c r="F1244" s="365"/>
    </row>
    <row r="1245" ht="12">
      <c r="F1245" s="365"/>
    </row>
    <row r="1246" ht="12">
      <c r="F1246" s="365"/>
    </row>
    <row r="1247" ht="12">
      <c r="F1247" s="365"/>
    </row>
    <row r="1248" ht="12">
      <c r="F1248" s="365"/>
    </row>
    <row r="1249" ht="12">
      <c r="F1249" s="365"/>
    </row>
    <row r="1250" ht="12">
      <c r="F1250" s="365"/>
    </row>
    <row r="1251" ht="12">
      <c r="F1251" s="365"/>
    </row>
    <row r="1252" ht="12">
      <c r="F1252" s="365"/>
    </row>
    <row r="1253" ht="12">
      <c r="F1253" s="365"/>
    </row>
    <row r="1254" ht="12">
      <c r="F1254" s="365"/>
    </row>
    <row r="1255" ht="12">
      <c r="F1255" s="365"/>
    </row>
    <row r="1256" ht="12">
      <c r="F1256" s="365"/>
    </row>
    <row r="1257" ht="12">
      <c r="F1257" s="365"/>
    </row>
    <row r="1258" ht="12">
      <c r="F1258" s="365"/>
    </row>
    <row r="1259" ht="12">
      <c r="F1259" s="365"/>
    </row>
    <row r="1260" ht="12">
      <c r="F1260" s="365"/>
    </row>
    <row r="1261" ht="12">
      <c r="F1261" s="365"/>
    </row>
    <row r="1262" ht="12">
      <c r="F1262" s="365"/>
    </row>
    <row r="1263" ht="12">
      <c r="F1263" s="365"/>
    </row>
    <row r="1264" ht="12">
      <c r="F1264" s="365"/>
    </row>
    <row r="1265" ht="12">
      <c r="F1265" s="365"/>
    </row>
    <row r="1266" ht="12">
      <c r="F1266" s="365"/>
    </row>
    <row r="1267" ht="12">
      <c r="F1267" s="365"/>
    </row>
    <row r="1268" ht="12">
      <c r="F1268" s="365"/>
    </row>
    <row r="1269" ht="12">
      <c r="F1269" s="365"/>
    </row>
    <row r="1270" ht="12">
      <c r="F1270" s="365"/>
    </row>
    <row r="1271" ht="12">
      <c r="F1271" s="365"/>
    </row>
    <row r="1272" ht="12">
      <c r="F1272" s="365"/>
    </row>
    <row r="1273" ht="12">
      <c r="F1273" s="365"/>
    </row>
    <row r="1274" ht="12">
      <c r="F1274" s="365"/>
    </row>
    <row r="1275" ht="12">
      <c r="F1275" s="365"/>
    </row>
    <row r="1276" ht="12">
      <c r="F1276" s="365"/>
    </row>
    <row r="1277" ht="12">
      <c r="F1277" s="365"/>
    </row>
    <row r="1278" ht="12">
      <c r="F1278" s="365"/>
    </row>
    <row r="1279" ht="12">
      <c r="F1279" s="365"/>
    </row>
    <row r="1280" ht="12">
      <c r="F1280" s="365"/>
    </row>
    <row r="1281" ht="12">
      <c r="F1281" s="365"/>
    </row>
    <row r="1282" ht="12">
      <c r="F1282" s="365"/>
    </row>
    <row r="1283" ht="12">
      <c r="F1283" s="365"/>
    </row>
    <row r="1284" ht="12">
      <c r="F1284" s="365"/>
    </row>
    <row r="1285" ht="12">
      <c r="F1285" s="365"/>
    </row>
    <row r="1286" ht="12">
      <c r="F1286" s="365"/>
    </row>
    <row r="1287" ht="12">
      <c r="F1287" s="365"/>
    </row>
    <row r="1288" ht="12">
      <c r="F1288" s="365"/>
    </row>
    <row r="1289" ht="12">
      <c r="F1289" s="365"/>
    </row>
    <row r="1290" ht="12">
      <c r="F1290" s="365"/>
    </row>
    <row r="1291" ht="12">
      <c r="F1291" s="365"/>
    </row>
    <row r="1292" ht="12">
      <c r="F1292" s="365"/>
    </row>
    <row r="1293" ht="12">
      <c r="F1293" s="365"/>
    </row>
    <row r="1294" ht="12">
      <c r="F1294" s="365"/>
    </row>
    <row r="1295" ht="12">
      <c r="F1295" s="365"/>
    </row>
    <row r="1296" ht="12">
      <c r="F1296" s="365"/>
    </row>
    <row r="1297" ht="12">
      <c r="F1297" s="365"/>
    </row>
    <row r="1298" ht="12">
      <c r="F1298" s="365"/>
    </row>
    <row r="1299" ht="12">
      <c r="F1299" s="365"/>
    </row>
    <row r="1300" ht="12">
      <c r="F1300" s="365"/>
    </row>
    <row r="1301" ht="12">
      <c r="F1301" s="365"/>
    </row>
    <row r="1302" ht="12">
      <c r="F1302" s="365"/>
    </row>
    <row r="1303" ht="12">
      <c r="F1303" s="365"/>
    </row>
    <row r="1304" ht="12">
      <c r="F1304" s="365"/>
    </row>
    <row r="1305" ht="12">
      <c r="F1305" s="365"/>
    </row>
    <row r="1306" ht="12">
      <c r="F1306" s="365"/>
    </row>
    <row r="1307" ht="12">
      <c r="F1307" s="365"/>
    </row>
    <row r="1308" ht="12">
      <c r="F1308" s="365"/>
    </row>
    <row r="1309" ht="12">
      <c r="F1309" s="365"/>
    </row>
    <row r="1310" ht="12">
      <c r="F1310" s="365"/>
    </row>
    <row r="1311" ht="12">
      <c r="F1311" s="365"/>
    </row>
    <row r="1312" ht="12">
      <c r="F1312" s="365"/>
    </row>
    <row r="1313" ht="12">
      <c r="F1313" s="365"/>
    </row>
    <row r="1314" ht="12">
      <c r="F1314" s="365"/>
    </row>
    <row r="1315" ht="12">
      <c r="F1315" s="365"/>
    </row>
    <row r="1316" ht="12">
      <c r="F1316" s="365"/>
    </row>
    <row r="1317" ht="12">
      <c r="F1317" s="365"/>
    </row>
    <row r="1318" ht="12">
      <c r="F1318" s="365"/>
    </row>
    <row r="1319" ht="12">
      <c r="F1319" s="365"/>
    </row>
    <row r="1320" ht="12">
      <c r="F1320" s="365"/>
    </row>
    <row r="1321" ht="12">
      <c r="F1321" s="365"/>
    </row>
    <row r="1322" ht="12">
      <c r="F1322" s="365"/>
    </row>
    <row r="1323" ht="12">
      <c r="F1323" s="365"/>
    </row>
    <row r="1324" ht="12">
      <c r="F1324" s="365"/>
    </row>
    <row r="1325" ht="12">
      <c r="F1325" s="365"/>
    </row>
    <row r="1326" ht="12">
      <c r="F1326" s="365"/>
    </row>
    <row r="1327" ht="12">
      <c r="F1327" s="365"/>
    </row>
    <row r="1328" ht="12">
      <c r="F1328" s="365"/>
    </row>
    <row r="1329" ht="12">
      <c r="F1329" s="365"/>
    </row>
    <row r="1330" ht="12">
      <c r="F1330" s="365"/>
    </row>
    <row r="1331" ht="12">
      <c r="F1331" s="365"/>
    </row>
    <row r="1332" ht="12">
      <c r="F1332" s="365"/>
    </row>
    <row r="1333" ht="12">
      <c r="F1333" s="365"/>
    </row>
    <row r="1334" ht="12">
      <c r="F1334" s="365"/>
    </row>
    <row r="1335" ht="12">
      <c r="F1335" s="365"/>
    </row>
    <row r="1336" ht="12">
      <c r="F1336" s="365"/>
    </row>
    <row r="1337" ht="12">
      <c r="F1337" s="365"/>
    </row>
    <row r="1338" ht="12">
      <c r="F1338" s="365"/>
    </row>
    <row r="1339" ht="12">
      <c r="F1339" s="365"/>
    </row>
    <row r="1340" ht="12">
      <c r="F1340" s="365"/>
    </row>
    <row r="1341" ht="12">
      <c r="F1341" s="365"/>
    </row>
    <row r="1342" ht="12">
      <c r="F1342" s="365"/>
    </row>
    <row r="1343" ht="12">
      <c r="F1343" s="365"/>
    </row>
    <row r="1344" ht="12">
      <c r="F1344" s="365"/>
    </row>
    <row r="1345" ht="12">
      <c r="F1345" s="365"/>
    </row>
    <row r="1346" ht="12">
      <c r="F1346" s="365"/>
    </row>
    <row r="1347" ht="12">
      <c r="F1347" s="365"/>
    </row>
    <row r="1348" ht="12">
      <c r="F1348" s="365"/>
    </row>
    <row r="1349" ht="12">
      <c r="F1349" s="365"/>
    </row>
    <row r="1350" ht="12">
      <c r="F1350" s="365"/>
    </row>
    <row r="1351" ht="12">
      <c r="F1351" s="365"/>
    </row>
    <row r="1352" ht="12">
      <c r="F1352" s="365"/>
    </row>
    <row r="1353" ht="12">
      <c r="F1353" s="365"/>
    </row>
    <row r="1354" ht="12">
      <c r="F1354" s="365"/>
    </row>
    <row r="1355" ht="12">
      <c r="F1355" s="365"/>
    </row>
    <row r="1356" ht="12">
      <c r="F1356" s="365"/>
    </row>
    <row r="1357" ht="12">
      <c r="F1357" s="365"/>
    </row>
    <row r="1358" ht="12">
      <c r="F1358" s="365"/>
    </row>
    <row r="1359" ht="12">
      <c r="F1359" s="365"/>
    </row>
    <row r="1360" ht="12">
      <c r="F1360" s="365"/>
    </row>
    <row r="1361" ht="12">
      <c r="F1361" s="365"/>
    </row>
    <row r="1362" ht="12">
      <c r="F1362" s="365"/>
    </row>
    <row r="1363" ht="12">
      <c r="F1363" s="365"/>
    </row>
    <row r="1364" ht="12">
      <c r="F1364" s="365"/>
    </row>
    <row r="1365" ht="12">
      <c r="F1365" s="365"/>
    </row>
    <row r="1366" ht="12">
      <c r="F1366" s="365"/>
    </row>
    <row r="1367" ht="12">
      <c r="F1367" s="365"/>
    </row>
    <row r="1368" ht="12">
      <c r="F1368" s="365"/>
    </row>
    <row r="1369" ht="12">
      <c r="F1369" s="365"/>
    </row>
    <row r="1370" ht="12">
      <c r="F1370" s="365"/>
    </row>
    <row r="1371" ht="12">
      <c r="F1371" s="365"/>
    </row>
    <row r="1372" ht="12">
      <c r="F1372" s="365"/>
    </row>
    <row r="1373" ht="12">
      <c r="F1373" s="365"/>
    </row>
    <row r="1374" ht="12">
      <c r="F1374" s="365"/>
    </row>
    <row r="1375" ht="12">
      <c r="F1375" s="365"/>
    </row>
    <row r="1376" ht="12">
      <c r="F1376" s="365"/>
    </row>
    <row r="1377" ht="12">
      <c r="F1377" s="365"/>
    </row>
    <row r="1378" ht="12">
      <c r="F1378" s="365"/>
    </row>
    <row r="1379" ht="12">
      <c r="F1379" s="365"/>
    </row>
    <row r="1380" ht="12">
      <c r="F1380" s="365"/>
    </row>
    <row r="1381" ht="12">
      <c r="F1381" s="365"/>
    </row>
    <row r="1382" ht="12">
      <c r="F1382" s="365"/>
    </row>
    <row r="1383" ht="12">
      <c r="F1383" s="365"/>
    </row>
    <row r="1384" ht="12">
      <c r="F1384" s="365"/>
    </row>
    <row r="1385" ht="12">
      <c r="F1385" s="365"/>
    </row>
    <row r="1386" ht="12">
      <c r="F1386" s="365"/>
    </row>
    <row r="1387" ht="12">
      <c r="F1387" s="365"/>
    </row>
    <row r="1388" ht="12">
      <c r="F1388" s="365"/>
    </row>
    <row r="1389" ht="12">
      <c r="F1389" s="365"/>
    </row>
    <row r="1390" ht="12">
      <c r="F1390" s="365"/>
    </row>
    <row r="1391" ht="12">
      <c r="F1391" s="365"/>
    </row>
    <row r="1392" ht="12">
      <c r="F1392" s="365"/>
    </row>
    <row r="1393" ht="12">
      <c r="F1393" s="365"/>
    </row>
    <row r="1394" ht="12">
      <c r="F1394" s="365"/>
    </row>
    <row r="1395" ht="12">
      <c r="F1395" s="365"/>
    </row>
    <row r="1396" ht="12">
      <c r="F1396" s="365"/>
    </row>
    <row r="1397" ht="12">
      <c r="F1397" s="365"/>
    </row>
    <row r="1398" ht="12">
      <c r="F1398" s="365"/>
    </row>
    <row r="1399" ht="12">
      <c r="F1399" s="365"/>
    </row>
    <row r="1400" ht="12">
      <c r="F1400" s="365"/>
    </row>
    <row r="1401" ht="12">
      <c r="F1401" s="365"/>
    </row>
    <row r="1402" ht="12">
      <c r="F1402" s="365"/>
    </row>
    <row r="1403" ht="12">
      <c r="F1403" s="365"/>
    </row>
    <row r="1404" ht="12">
      <c r="F1404" s="365"/>
    </row>
    <row r="1405" ht="12">
      <c r="F1405" s="365"/>
    </row>
    <row r="1406" ht="12">
      <c r="F1406" s="365"/>
    </row>
    <row r="1407" ht="12">
      <c r="F1407" s="365"/>
    </row>
    <row r="1408" ht="12">
      <c r="F1408" s="365"/>
    </row>
    <row r="1409" ht="12">
      <c r="F1409" s="365"/>
    </row>
    <row r="1410" ht="12">
      <c r="F1410" s="365"/>
    </row>
    <row r="1411" ht="12">
      <c r="F1411" s="365"/>
    </row>
    <row r="1412" ht="12">
      <c r="F1412" s="365"/>
    </row>
    <row r="1413" ht="12">
      <c r="F1413" s="365"/>
    </row>
    <row r="1414" ht="12">
      <c r="F1414" s="365"/>
    </row>
    <row r="1415" ht="12">
      <c r="F1415" s="365"/>
    </row>
    <row r="1416" ht="12">
      <c r="F1416" s="365"/>
    </row>
    <row r="1417" ht="12">
      <c r="F1417" s="365"/>
    </row>
    <row r="1418" ht="12">
      <c r="F1418" s="365"/>
    </row>
    <row r="1419" ht="12">
      <c r="F1419" s="365"/>
    </row>
    <row r="1420" ht="12">
      <c r="F1420" s="365"/>
    </row>
    <row r="1421" ht="12">
      <c r="F1421" s="365"/>
    </row>
    <row r="1422" ht="12">
      <c r="F1422" s="365"/>
    </row>
    <row r="1423" ht="12">
      <c r="F1423" s="365"/>
    </row>
    <row r="1424" ht="12">
      <c r="F1424" s="365"/>
    </row>
    <row r="1425" ht="12">
      <c r="F1425" s="365"/>
    </row>
    <row r="1426" ht="12">
      <c r="F1426" s="365"/>
    </row>
    <row r="1427" ht="12">
      <c r="F1427" s="365"/>
    </row>
    <row r="1428" ht="12">
      <c r="F1428" s="365"/>
    </row>
    <row r="1429" ht="12">
      <c r="F1429" s="365"/>
    </row>
    <row r="1430" ht="12">
      <c r="F1430" s="365"/>
    </row>
    <row r="1431" ht="12">
      <c r="F1431" s="365"/>
    </row>
    <row r="1432" ht="12">
      <c r="F1432" s="365"/>
    </row>
    <row r="1433" ht="12">
      <c r="F1433" s="365"/>
    </row>
    <row r="1434" ht="12">
      <c r="F1434" s="365"/>
    </row>
    <row r="1435" ht="12">
      <c r="F1435" s="365"/>
    </row>
    <row r="1436" ht="12">
      <c r="F1436" s="365"/>
    </row>
    <row r="1437" ht="12">
      <c r="F1437" s="365"/>
    </row>
    <row r="1438" ht="12">
      <c r="F1438" s="365"/>
    </row>
    <row r="1439" ht="12">
      <c r="F1439" s="365"/>
    </row>
    <row r="1440" ht="12">
      <c r="F1440" s="365"/>
    </row>
    <row r="1441" ht="12">
      <c r="F1441" s="365"/>
    </row>
    <row r="1442" ht="12">
      <c r="F1442" s="365"/>
    </row>
    <row r="1443" ht="12">
      <c r="F1443" s="365"/>
    </row>
    <row r="1444" ht="12">
      <c r="F1444" s="365"/>
    </row>
    <row r="1445" ht="12">
      <c r="F1445" s="365"/>
    </row>
    <row r="1446" ht="12">
      <c r="F1446" s="365"/>
    </row>
    <row r="1447" ht="12">
      <c r="F1447" s="365"/>
    </row>
    <row r="1448" ht="12">
      <c r="F1448" s="365"/>
    </row>
    <row r="1449" ht="12">
      <c r="F1449" s="365"/>
    </row>
    <row r="1450" ht="12">
      <c r="F1450" s="365"/>
    </row>
    <row r="1451" ht="12">
      <c r="F1451" s="365"/>
    </row>
    <row r="1452" ht="12">
      <c r="F1452" s="365"/>
    </row>
    <row r="1453" ht="12">
      <c r="F1453" s="365"/>
    </row>
    <row r="1454" ht="12">
      <c r="F1454" s="365"/>
    </row>
    <row r="1455" ht="12">
      <c r="F1455" s="365"/>
    </row>
    <row r="1456" ht="12">
      <c r="F1456" s="365"/>
    </row>
    <row r="1457" ht="12">
      <c r="F1457" s="365"/>
    </row>
    <row r="1458" ht="12">
      <c r="F1458" s="365"/>
    </row>
    <row r="1459" ht="12">
      <c r="F1459" s="365"/>
    </row>
    <row r="1460" ht="12">
      <c r="F1460" s="365"/>
    </row>
    <row r="1461" ht="12">
      <c r="F1461" s="365"/>
    </row>
    <row r="1462" ht="12">
      <c r="F1462" s="365"/>
    </row>
    <row r="1463" ht="12">
      <c r="F1463" s="365"/>
    </row>
    <row r="1464" ht="12">
      <c r="F1464" s="365"/>
    </row>
    <row r="1465" ht="12">
      <c r="F1465" s="365"/>
    </row>
    <row r="1466" ht="12">
      <c r="F1466" s="365"/>
    </row>
    <row r="1467" ht="12">
      <c r="F1467" s="365"/>
    </row>
    <row r="1468" ht="12">
      <c r="F1468" s="365"/>
    </row>
    <row r="1469" ht="12">
      <c r="F1469" s="365"/>
    </row>
    <row r="1470" ht="12">
      <c r="F1470" s="365"/>
    </row>
    <row r="1471" ht="12">
      <c r="F1471" s="365"/>
    </row>
    <row r="1472" ht="12">
      <c r="F1472" s="365"/>
    </row>
    <row r="1473" ht="12">
      <c r="F1473" s="365"/>
    </row>
    <row r="1474" ht="12">
      <c r="F1474" s="365"/>
    </row>
    <row r="1475" ht="12">
      <c r="F1475" s="365"/>
    </row>
    <row r="1476" ht="12">
      <c r="F1476" s="365"/>
    </row>
    <row r="1477" ht="12">
      <c r="F1477" s="365"/>
    </row>
    <row r="1478" ht="12">
      <c r="F1478" s="365"/>
    </row>
    <row r="1479" ht="12">
      <c r="F1479" s="365"/>
    </row>
    <row r="1480" ht="12">
      <c r="F1480" s="365"/>
    </row>
    <row r="1481" ht="12">
      <c r="F1481" s="365"/>
    </row>
    <row r="1482" ht="12">
      <c r="F1482" s="365"/>
    </row>
    <row r="1483" ht="12">
      <c r="F1483" s="365"/>
    </row>
    <row r="1484" ht="12">
      <c r="F1484" s="365"/>
    </row>
    <row r="1485" ht="12">
      <c r="F1485" s="365"/>
    </row>
    <row r="1486" ht="12">
      <c r="F1486" s="365"/>
    </row>
    <row r="1487" ht="12">
      <c r="F1487" s="365"/>
    </row>
    <row r="1488" ht="12">
      <c r="F1488" s="365"/>
    </row>
    <row r="1489" ht="12">
      <c r="F1489" s="365"/>
    </row>
    <row r="1490" ht="12">
      <c r="F1490" s="365"/>
    </row>
    <row r="1491" ht="12">
      <c r="F1491" s="365"/>
    </row>
    <row r="1492" ht="12">
      <c r="F1492" s="365"/>
    </row>
    <row r="1493" ht="12">
      <c r="F1493" s="365"/>
    </row>
    <row r="1494" ht="12">
      <c r="F1494" s="365"/>
    </row>
    <row r="1495" ht="12">
      <c r="F1495" s="365"/>
    </row>
    <row r="1496" ht="12">
      <c r="F1496" s="365"/>
    </row>
    <row r="1497" ht="12">
      <c r="F1497" s="365"/>
    </row>
    <row r="1498" ht="12">
      <c r="F1498" s="365"/>
    </row>
    <row r="1499" ht="12">
      <c r="F1499" s="365"/>
    </row>
    <row r="1500" ht="12">
      <c r="F1500" s="365"/>
    </row>
    <row r="1501" ht="12">
      <c r="F1501" s="365"/>
    </row>
    <row r="1502" ht="12">
      <c r="F1502" s="365"/>
    </row>
    <row r="1503" ht="12">
      <c r="F1503" s="365"/>
    </row>
    <row r="1504" ht="12">
      <c r="F1504" s="365"/>
    </row>
    <row r="1505" ht="12">
      <c r="F1505" s="365"/>
    </row>
    <row r="1506" ht="12">
      <c r="F1506" s="365"/>
    </row>
    <row r="1507" ht="12">
      <c r="F1507" s="365"/>
    </row>
    <row r="1508" ht="12">
      <c r="F1508" s="365"/>
    </row>
    <row r="1509" ht="12">
      <c r="F1509" s="365"/>
    </row>
    <row r="1510" ht="12">
      <c r="F1510" s="365"/>
    </row>
    <row r="1511" ht="12">
      <c r="F1511" s="365"/>
    </row>
    <row r="1512" ht="12">
      <c r="F1512" s="365"/>
    </row>
    <row r="1513" ht="12">
      <c r="F1513" s="365"/>
    </row>
    <row r="1514" ht="12">
      <c r="F1514" s="365"/>
    </row>
    <row r="1515" ht="12">
      <c r="F1515" s="365"/>
    </row>
    <row r="1516" ht="12">
      <c r="F1516" s="365"/>
    </row>
    <row r="1517" ht="12">
      <c r="F1517" s="365"/>
    </row>
    <row r="1518" ht="12">
      <c r="F1518" s="365"/>
    </row>
    <row r="1519" ht="12">
      <c r="F1519" s="365"/>
    </row>
    <row r="1520" ht="12">
      <c r="F1520" s="365"/>
    </row>
    <row r="1521" ht="12">
      <c r="F1521" s="365"/>
    </row>
    <row r="1522" ht="12">
      <c r="F1522" s="365"/>
    </row>
    <row r="1523" ht="12">
      <c r="F1523" s="365"/>
    </row>
    <row r="1524" ht="12">
      <c r="F1524" s="365"/>
    </row>
    <row r="1525" ht="12">
      <c r="F1525" s="365"/>
    </row>
    <row r="1526" ht="12">
      <c r="F1526" s="365"/>
    </row>
    <row r="1527" ht="12">
      <c r="F1527" s="365"/>
    </row>
    <row r="1528" ht="12">
      <c r="F1528" s="365"/>
    </row>
    <row r="1529" ht="12">
      <c r="F1529" s="365"/>
    </row>
    <row r="1530" ht="12">
      <c r="F1530" s="365"/>
    </row>
    <row r="1531" ht="12">
      <c r="F1531" s="365"/>
    </row>
    <row r="1532" ht="12">
      <c r="F1532" s="365"/>
    </row>
    <row r="1533" ht="12">
      <c r="F1533" s="365"/>
    </row>
    <row r="1534" ht="12">
      <c r="F1534" s="365"/>
    </row>
    <row r="1535" ht="12">
      <c r="F1535" s="365"/>
    </row>
    <row r="1536" ht="12">
      <c r="F1536" s="365"/>
    </row>
    <row r="1537" ht="12">
      <c r="F1537" s="365"/>
    </row>
    <row r="1538" ht="12">
      <c r="F1538" s="365"/>
    </row>
    <row r="1539" ht="12">
      <c r="F1539" s="365"/>
    </row>
    <row r="1540" ht="12">
      <c r="F1540" s="365"/>
    </row>
    <row r="1541" ht="12">
      <c r="F1541" s="365"/>
    </row>
    <row r="1542" ht="12">
      <c r="F1542" s="365"/>
    </row>
    <row r="1543" ht="12">
      <c r="F1543" s="365"/>
    </row>
    <row r="1544" ht="12">
      <c r="F1544" s="365"/>
    </row>
    <row r="1545" ht="12">
      <c r="F1545" s="365"/>
    </row>
    <row r="1546" ht="12">
      <c r="F1546" s="365"/>
    </row>
    <row r="1547" ht="12">
      <c r="F1547" s="365"/>
    </row>
    <row r="1548" ht="12">
      <c r="F1548" s="365"/>
    </row>
    <row r="1549" ht="12">
      <c r="F1549" s="365"/>
    </row>
    <row r="1550" ht="12">
      <c r="F1550" s="365"/>
    </row>
    <row r="1551" ht="12">
      <c r="F1551" s="365"/>
    </row>
    <row r="1552" ht="12">
      <c r="F1552" s="365"/>
    </row>
    <row r="1553" ht="12">
      <c r="F1553" s="365"/>
    </row>
    <row r="1554" ht="12">
      <c r="F1554" s="365"/>
    </row>
    <row r="1555" ht="12">
      <c r="F1555" s="365"/>
    </row>
    <row r="1556" ht="12">
      <c r="F1556" s="365"/>
    </row>
    <row r="1557" ht="12">
      <c r="F1557" s="365"/>
    </row>
    <row r="1558" ht="12">
      <c r="F1558" s="365"/>
    </row>
    <row r="1559" ht="12">
      <c r="F1559" s="365"/>
    </row>
    <row r="1560" ht="12">
      <c r="F1560" s="365"/>
    </row>
    <row r="1561" ht="12">
      <c r="F1561" s="365"/>
    </row>
    <row r="1562" ht="12">
      <c r="F1562" s="365"/>
    </row>
    <row r="1563" ht="12">
      <c r="F1563" s="365"/>
    </row>
    <row r="1564" ht="12">
      <c r="F1564" s="365"/>
    </row>
    <row r="1565" ht="12">
      <c r="F1565" s="365"/>
    </row>
    <row r="1566" ht="12">
      <c r="F1566" s="365"/>
    </row>
    <row r="1567" ht="12">
      <c r="F1567" s="365"/>
    </row>
    <row r="1568" ht="12">
      <c r="F1568" s="365"/>
    </row>
    <row r="1569" ht="12">
      <c r="F1569" s="365"/>
    </row>
    <row r="1570" ht="12">
      <c r="F1570" s="365"/>
    </row>
    <row r="1571" ht="12">
      <c r="F1571" s="365"/>
    </row>
    <row r="1572" ht="12">
      <c r="F1572" s="365"/>
    </row>
    <row r="1573" ht="12">
      <c r="F1573" s="365"/>
    </row>
    <row r="1574" ht="12">
      <c r="F1574" s="365"/>
    </row>
    <row r="1575" ht="12">
      <c r="F1575" s="365"/>
    </row>
    <row r="1576" ht="12">
      <c r="F1576" s="365"/>
    </row>
    <row r="1577" ht="12">
      <c r="F1577" s="365"/>
    </row>
    <row r="1578" ht="12">
      <c r="F1578" s="365"/>
    </row>
    <row r="1579" ht="12">
      <c r="F1579" s="365"/>
    </row>
    <row r="1580" ht="12">
      <c r="F1580" s="365"/>
    </row>
    <row r="1581" ht="12">
      <c r="F1581" s="365"/>
    </row>
    <row r="1582" ht="12">
      <c r="F1582" s="365"/>
    </row>
    <row r="1583" ht="12">
      <c r="F1583" s="365"/>
    </row>
    <row r="1584" ht="12">
      <c r="F1584" s="365"/>
    </row>
    <row r="1585" ht="12">
      <c r="F1585" s="365"/>
    </row>
    <row r="1586" ht="12">
      <c r="F1586" s="365"/>
    </row>
    <row r="1587" ht="12">
      <c r="F1587" s="365"/>
    </row>
    <row r="1588" ht="12">
      <c r="F1588" s="365"/>
    </row>
    <row r="1589" ht="12">
      <c r="F1589" s="365"/>
    </row>
    <row r="1590" ht="12">
      <c r="F1590" s="365"/>
    </row>
    <row r="1591" ht="12">
      <c r="F1591" s="365"/>
    </row>
    <row r="1592" ht="12">
      <c r="F1592" s="365"/>
    </row>
    <row r="1593" ht="12">
      <c r="F1593" s="365"/>
    </row>
    <row r="1594" ht="12">
      <c r="F1594" s="365"/>
    </row>
    <row r="1595" ht="12">
      <c r="F1595" s="365"/>
    </row>
    <row r="1596" ht="12">
      <c r="F1596" s="365"/>
    </row>
    <row r="1597" ht="12">
      <c r="F1597" s="365"/>
    </row>
    <row r="1598" ht="12">
      <c r="F1598" s="365"/>
    </row>
    <row r="1599" ht="12">
      <c r="F1599" s="365"/>
    </row>
    <row r="1600" ht="12">
      <c r="F1600" s="365"/>
    </row>
    <row r="1601" ht="12">
      <c r="F1601" s="365"/>
    </row>
    <row r="1602" ht="12">
      <c r="F1602" s="365"/>
    </row>
    <row r="1603" ht="12">
      <c r="F1603" s="365"/>
    </row>
    <row r="1604" ht="12">
      <c r="F1604" s="365"/>
    </row>
    <row r="1605" ht="12">
      <c r="F1605" s="365"/>
    </row>
    <row r="1606" ht="12">
      <c r="F1606" s="365"/>
    </row>
    <row r="1607" ht="12">
      <c r="F1607" s="365"/>
    </row>
    <row r="1608" ht="12">
      <c r="F1608" s="365"/>
    </row>
    <row r="1609" ht="12">
      <c r="F1609" s="365"/>
    </row>
    <row r="1610" ht="12">
      <c r="F1610" s="365"/>
    </row>
    <row r="1611" ht="12">
      <c r="F1611" s="365"/>
    </row>
    <row r="1612" ht="12">
      <c r="F1612" s="365"/>
    </row>
    <row r="1613" ht="12">
      <c r="F1613" s="365"/>
    </row>
    <row r="1614" ht="12">
      <c r="F1614" s="365"/>
    </row>
    <row r="1615" ht="12">
      <c r="F1615" s="365"/>
    </row>
    <row r="1616" ht="12">
      <c r="F1616" s="365"/>
    </row>
    <row r="1617" ht="12">
      <c r="F1617" s="365"/>
    </row>
    <row r="1618" ht="12">
      <c r="F1618" s="365"/>
    </row>
    <row r="1619" ht="12">
      <c r="F1619" s="365"/>
    </row>
    <row r="1620" ht="12">
      <c r="F1620" s="365"/>
    </row>
    <row r="1621" ht="12">
      <c r="F1621" s="365"/>
    </row>
    <row r="1622" ht="12">
      <c r="F1622" s="365"/>
    </row>
    <row r="1623" ht="12">
      <c r="F1623" s="365"/>
    </row>
    <row r="1624" ht="12">
      <c r="F1624" s="365"/>
    </row>
    <row r="1625" ht="12">
      <c r="F1625" s="365"/>
    </row>
    <row r="1626" ht="12">
      <c r="F1626" s="365"/>
    </row>
    <row r="1627" ht="12">
      <c r="F1627" s="365"/>
    </row>
    <row r="1628" ht="12">
      <c r="F1628" s="365"/>
    </row>
    <row r="1629" ht="12">
      <c r="F1629" s="365"/>
    </row>
    <row r="1630" ht="12">
      <c r="F1630" s="365"/>
    </row>
    <row r="1631" ht="12">
      <c r="F1631" s="365"/>
    </row>
    <row r="1632" ht="12">
      <c r="F1632" s="365"/>
    </row>
    <row r="1633" ht="12">
      <c r="F1633" s="365"/>
    </row>
    <row r="1634" ht="12">
      <c r="F1634" s="365"/>
    </row>
    <row r="1635" ht="12">
      <c r="F1635" s="365"/>
    </row>
    <row r="1636" ht="12">
      <c r="F1636" s="365"/>
    </row>
    <row r="1637" ht="12">
      <c r="F1637" s="365"/>
    </row>
    <row r="1638" ht="12">
      <c r="F1638" s="365"/>
    </row>
    <row r="1639" ht="12">
      <c r="F1639" s="365"/>
    </row>
    <row r="1640" ht="12">
      <c r="F1640" s="365"/>
    </row>
    <row r="1641" ht="12">
      <c r="F1641" s="365"/>
    </row>
    <row r="1642" ht="12">
      <c r="F1642" s="365"/>
    </row>
    <row r="1643" ht="12">
      <c r="F1643" s="365"/>
    </row>
    <row r="1644" ht="12">
      <c r="F1644" s="365"/>
    </row>
    <row r="1645" ht="12">
      <c r="F1645" s="365"/>
    </row>
    <row r="1646" ht="12">
      <c r="F1646" s="365"/>
    </row>
    <row r="1647" ht="12">
      <c r="F1647" s="365"/>
    </row>
    <row r="1648" ht="12">
      <c r="F1648" s="365"/>
    </row>
    <row r="1649" ht="12">
      <c r="F1649" s="365"/>
    </row>
    <row r="1650" ht="12">
      <c r="F1650" s="365"/>
    </row>
    <row r="1651" ht="12">
      <c r="F1651" s="365"/>
    </row>
    <row r="1652" ht="12">
      <c r="F1652" s="365"/>
    </row>
    <row r="1653" ht="12">
      <c r="F1653" s="365"/>
    </row>
    <row r="1654" ht="12">
      <c r="F1654" s="365"/>
    </row>
    <row r="1655" ht="12">
      <c r="F1655" s="365"/>
    </row>
    <row r="1656" ht="12">
      <c r="F1656" s="365"/>
    </row>
    <row r="1657" ht="12">
      <c r="F1657" s="365"/>
    </row>
    <row r="1658" ht="12">
      <c r="F1658" s="365"/>
    </row>
    <row r="1659" ht="12">
      <c r="F1659" s="365"/>
    </row>
    <row r="1660" ht="12">
      <c r="F1660" s="365"/>
    </row>
    <row r="1661" ht="12">
      <c r="F1661" s="365"/>
    </row>
    <row r="1662" ht="12">
      <c r="F1662" s="365"/>
    </row>
    <row r="1663" ht="12">
      <c r="F1663" s="365"/>
    </row>
    <row r="1664" ht="12">
      <c r="F1664" s="365"/>
    </row>
    <row r="1665" ht="12">
      <c r="F1665" s="365"/>
    </row>
    <row r="1666" ht="12">
      <c r="F1666" s="365"/>
    </row>
    <row r="1667" ht="12">
      <c r="F1667" s="365"/>
    </row>
    <row r="1668" ht="12">
      <c r="F1668" s="365"/>
    </row>
    <row r="1669" ht="12">
      <c r="F1669" s="365"/>
    </row>
    <row r="1670" ht="12">
      <c r="F1670" s="365"/>
    </row>
    <row r="1671" ht="12">
      <c r="F1671" s="365"/>
    </row>
    <row r="1672" ht="12">
      <c r="F1672" s="365"/>
    </row>
    <row r="1673" ht="12">
      <c r="F1673" s="365"/>
    </row>
    <row r="1674" ht="12">
      <c r="F1674" s="365"/>
    </row>
    <row r="1675" ht="12">
      <c r="F1675" s="365"/>
    </row>
    <row r="1676" ht="12">
      <c r="F1676" s="365"/>
    </row>
    <row r="1677" ht="12">
      <c r="F1677" s="365"/>
    </row>
    <row r="1678" ht="12">
      <c r="F1678" s="365"/>
    </row>
    <row r="1679" ht="12">
      <c r="F1679" s="365"/>
    </row>
    <row r="1680" ht="12">
      <c r="F1680" s="365"/>
    </row>
    <row r="1681" ht="12">
      <c r="F1681" s="365"/>
    </row>
    <row r="1682" ht="12">
      <c r="F1682" s="365"/>
    </row>
    <row r="1683" ht="12">
      <c r="F1683" s="365"/>
    </row>
    <row r="1684" ht="12">
      <c r="F1684" s="365"/>
    </row>
    <row r="1685" ht="12">
      <c r="F1685" s="365"/>
    </row>
    <row r="1686" ht="12">
      <c r="F1686" s="365"/>
    </row>
    <row r="1687" ht="12">
      <c r="F1687" s="365"/>
    </row>
    <row r="1688" ht="12">
      <c r="F1688" s="365"/>
    </row>
    <row r="1689" ht="12">
      <c r="F1689" s="365"/>
    </row>
    <row r="1690" ht="12">
      <c r="F1690" s="365"/>
    </row>
    <row r="1691" ht="12">
      <c r="F1691" s="365"/>
    </row>
    <row r="1692" ht="12">
      <c r="F1692" s="365"/>
    </row>
    <row r="1693" ht="12">
      <c r="F1693" s="365"/>
    </row>
    <row r="1694" ht="12">
      <c r="F1694" s="365"/>
    </row>
    <row r="1695" ht="12">
      <c r="F1695" s="365"/>
    </row>
    <row r="1696" ht="12">
      <c r="F1696" s="365"/>
    </row>
    <row r="1697" ht="12">
      <c r="F1697" s="365"/>
    </row>
    <row r="1698" ht="12">
      <c r="F1698" s="365"/>
    </row>
    <row r="1699" ht="12">
      <c r="F1699" s="365"/>
    </row>
    <row r="1700" ht="12">
      <c r="F1700" s="365"/>
    </row>
    <row r="1701" ht="12">
      <c r="F1701" s="365"/>
    </row>
    <row r="1702" ht="12">
      <c r="F1702" s="365"/>
    </row>
    <row r="1703" ht="12">
      <c r="F1703" s="365"/>
    </row>
    <row r="1704" ht="12">
      <c r="F1704" s="365"/>
    </row>
    <row r="1705" ht="12">
      <c r="F1705" s="365"/>
    </row>
    <row r="1706" ht="12">
      <c r="F1706" s="365"/>
    </row>
    <row r="1707" ht="12">
      <c r="F1707" s="365"/>
    </row>
    <row r="1708" ht="12">
      <c r="F1708" s="365"/>
    </row>
    <row r="1709" ht="12">
      <c r="F1709" s="365"/>
    </row>
    <row r="1710" ht="12">
      <c r="F1710" s="365"/>
    </row>
    <row r="1711" ht="12">
      <c r="F1711" s="365"/>
    </row>
    <row r="1712" ht="12">
      <c r="F1712" s="365"/>
    </row>
    <row r="1713" ht="12">
      <c r="F1713" s="365"/>
    </row>
    <row r="1714" ht="12">
      <c r="F1714" s="365"/>
    </row>
    <row r="1715" ht="12">
      <c r="F1715" s="365"/>
    </row>
    <row r="1716" ht="12">
      <c r="F1716" s="365"/>
    </row>
    <row r="1717" ht="12">
      <c r="F1717" s="365"/>
    </row>
    <row r="1718" ht="12">
      <c r="F1718" s="365"/>
    </row>
    <row r="1719" ht="12">
      <c r="F1719" s="365"/>
    </row>
    <row r="1720" ht="12">
      <c r="F1720" s="365"/>
    </row>
    <row r="1721" ht="12">
      <c r="F1721" s="365"/>
    </row>
    <row r="1722" ht="12">
      <c r="F1722" s="365"/>
    </row>
    <row r="1723" ht="12">
      <c r="F1723" s="365"/>
    </row>
    <row r="1724" ht="12">
      <c r="F1724" s="365"/>
    </row>
    <row r="1725" ht="12">
      <c r="F1725" s="365"/>
    </row>
    <row r="1726" ht="12">
      <c r="F1726" s="365"/>
    </row>
    <row r="1727" ht="12">
      <c r="F1727" s="365"/>
    </row>
    <row r="1728" ht="12">
      <c r="F1728" s="365"/>
    </row>
    <row r="1729" ht="12">
      <c r="F1729" s="365"/>
    </row>
    <row r="1730" ht="12">
      <c r="F1730" s="365"/>
    </row>
    <row r="1731" ht="12">
      <c r="F1731" s="365"/>
    </row>
    <row r="1732" ht="12">
      <c r="F1732" s="365"/>
    </row>
    <row r="1733" ht="12">
      <c r="F1733" s="365"/>
    </row>
    <row r="1734" ht="12">
      <c r="F1734" s="365"/>
    </row>
    <row r="1735" ht="12">
      <c r="F1735" s="365"/>
    </row>
    <row r="1736" ht="12">
      <c r="F1736" s="365"/>
    </row>
    <row r="1737" ht="12">
      <c r="F1737" s="365"/>
    </row>
    <row r="1738" ht="12">
      <c r="F1738" s="365"/>
    </row>
    <row r="1739" ht="12">
      <c r="F1739" s="365"/>
    </row>
    <row r="1740" ht="12">
      <c r="F1740" s="365"/>
    </row>
    <row r="1741" ht="12">
      <c r="F1741" s="365"/>
    </row>
    <row r="1742" ht="12">
      <c r="F1742" s="365"/>
    </row>
    <row r="1743" ht="12">
      <c r="F1743" s="365"/>
    </row>
    <row r="1744" ht="12">
      <c r="F1744" s="365"/>
    </row>
    <row r="1745" ht="12">
      <c r="F1745" s="365"/>
    </row>
    <row r="1746" ht="12">
      <c r="F1746" s="365"/>
    </row>
    <row r="1747" ht="12">
      <c r="F1747" s="365"/>
    </row>
    <row r="1748" ht="12">
      <c r="F1748" s="365"/>
    </row>
    <row r="1749" ht="12">
      <c r="F1749" s="365"/>
    </row>
    <row r="1750" ht="12">
      <c r="F1750" s="365"/>
    </row>
    <row r="1751" ht="12">
      <c r="F1751" s="365"/>
    </row>
    <row r="1752" ht="12">
      <c r="F1752" s="365"/>
    </row>
    <row r="1753" ht="12">
      <c r="F1753" s="365"/>
    </row>
    <row r="1754" ht="12">
      <c r="F1754" s="365"/>
    </row>
    <row r="1755" ht="12">
      <c r="F1755" s="365"/>
    </row>
    <row r="1756" ht="12">
      <c r="F1756" s="365"/>
    </row>
    <row r="1757" ht="12">
      <c r="F1757" s="365"/>
    </row>
    <row r="1758" ht="12">
      <c r="F1758" s="365"/>
    </row>
    <row r="1759" ht="12">
      <c r="F1759" s="365"/>
    </row>
    <row r="1760" ht="12">
      <c r="F1760" s="365"/>
    </row>
    <row r="1761" ht="12">
      <c r="F1761" s="365"/>
    </row>
    <row r="1762" ht="12">
      <c r="F1762" s="365"/>
    </row>
    <row r="1763" ht="12">
      <c r="F1763" s="365"/>
    </row>
    <row r="1764" ht="12">
      <c r="F1764" s="365"/>
    </row>
    <row r="1765" ht="12">
      <c r="F1765" s="365"/>
    </row>
    <row r="1766" ht="12">
      <c r="F1766" s="365"/>
    </row>
    <row r="1767" ht="12">
      <c r="F1767" s="365"/>
    </row>
    <row r="1768" ht="12">
      <c r="F1768" s="365"/>
    </row>
    <row r="1769" ht="12">
      <c r="F1769" s="365"/>
    </row>
    <row r="1770" ht="12">
      <c r="F1770" s="365"/>
    </row>
    <row r="1771" ht="12">
      <c r="F1771" s="365"/>
    </row>
    <row r="1772" ht="12">
      <c r="F1772" s="365"/>
    </row>
    <row r="1773" ht="12">
      <c r="F1773" s="365"/>
    </row>
    <row r="1774" ht="12">
      <c r="F1774" s="365"/>
    </row>
    <row r="1775" ht="12">
      <c r="F1775" s="365"/>
    </row>
    <row r="1776" ht="12">
      <c r="F1776" s="365"/>
    </row>
    <row r="1777" ht="12">
      <c r="F1777" s="365"/>
    </row>
    <row r="1778" ht="12">
      <c r="F1778" s="365"/>
    </row>
    <row r="1779" ht="12">
      <c r="F1779" s="365"/>
    </row>
    <row r="1780" ht="12">
      <c r="F1780" s="365"/>
    </row>
    <row r="1781" ht="12">
      <c r="F1781" s="365"/>
    </row>
    <row r="1782" ht="12">
      <c r="F1782" s="365"/>
    </row>
    <row r="1783" ht="12">
      <c r="F1783" s="365"/>
    </row>
    <row r="1784" ht="12">
      <c r="F1784" s="365"/>
    </row>
    <row r="1785" ht="12">
      <c r="F1785" s="365"/>
    </row>
    <row r="1786" ht="12">
      <c r="F1786" s="365"/>
    </row>
    <row r="1787" ht="12">
      <c r="F1787" s="365"/>
    </row>
    <row r="1788" ht="12">
      <c r="F1788" s="365"/>
    </row>
    <row r="1789" ht="12">
      <c r="F1789" s="365"/>
    </row>
    <row r="1790" ht="12">
      <c r="F1790" s="365"/>
    </row>
    <row r="1791" ht="12">
      <c r="F1791" s="365"/>
    </row>
    <row r="1792" ht="12">
      <c r="F1792" s="365"/>
    </row>
    <row r="1793" ht="12">
      <c r="F1793" s="365"/>
    </row>
    <row r="1794" ht="12">
      <c r="F1794" s="365"/>
    </row>
    <row r="1795" ht="12">
      <c r="F1795" s="365"/>
    </row>
    <row r="1796" ht="12">
      <c r="F1796" s="365"/>
    </row>
    <row r="1797" ht="12">
      <c r="F1797" s="365"/>
    </row>
    <row r="1798" ht="12">
      <c r="F1798" s="365"/>
    </row>
    <row r="1799" ht="12">
      <c r="F1799" s="365"/>
    </row>
    <row r="1800" ht="12">
      <c r="F1800" s="365"/>
    </row>
    <row r="1801" ht="12">
      <c r="F1801" s="365"/>
    </row>
    <row r="1802" ht="12">
      <c r="F1802" s="365"/>
    </row>
    <row r="1803" ht="12">
      <c r="F1803" s="365"/>
    </row>
    <row r="1804" ht="12">
      <c r="F1804" s="365"/>
    </row>
    <row r="1805" ht="12">
      <c r="F1805" s="365"/>
    </row>
    <row r="1806" ht="12">
      <c r="F1806" s="365"/>
    </row>
    <row r="1807" ht="12">
      <c r="F1807" s="365"/>
    </row>
    <row r="1808" ht="12">
      <c r="F1808" s="365"/>
    </row>
    <row r="1809" ht="12">
      <c r="F1809" s="365"/>
    </row>
    <row r="1810" ht="12">
      <c r="F1810" s="365"/>
    </row>
    <row r="1811" ht="12">
      <c r="F1811" s="365"/>
    </row>
    <row r="1812" ht="12">
      <c r="F1812" s="365"/>
    </row>
    <row r="1813" ht="12">
      <c r="F1813" s="365"/>
    </row>
    <row r="1814" ht="12">
      <c r="F1814" s="365"/>
    </row>
    <row r="1815" ht="12">
      <c r="F1815" s="365"/>
    </row>
    <row r="1816" ht="12">
      <c r="F1816" s="365"/>
    </row>
    <row r="1817" ht="12">
      <c r="F1817" s="365"/>
    </row>
    <row r="1818" ht="12">
      <c r="F1818" s="365"/>
    </row>
    <row r="1819" ht="12">
      <c r="F1819" s="365"/>
    </row>
    <row r="1820" ht="12">
      <c r="F1820" s="365"/>
    </row>
    <row r="1821" ht="12">
      <c r="F1821" s="365"/>
    </row>
    <row r="1822" ht="12">
      <c r="F1822" s="365"/>
    </row>
    <row r="1823" ht="12">
      <c r="F1823" s="365"/>
    </row>
    <row r="1824" ht="12">
      <c r="F1824" s="365"/>
    </row>
    <row r="1825" ht="12">
      <c r="F1825" s="365"/>
    </row>
    <row r="1826" ht="12">
      <c r="F1826" s="365"/>
    </row>
    <row r="1827" ht="12">
      <c r="F1827" s="365"/>
    </row>
    <row r="1828" ht="12">
      <c r="F1828" s="365"/>
    </row>
    <row r="1829" ht="12">
      <c r="F1829" s="365"/>
    </row>
    <row r="1830" ht="12">
      <c r="F1830" s="365"/>
    </row>
    <row r="1831" ht="12">
      <c r="F1831" s="365"/>
    </row>
    <row r="1832" ht="12">
      <c r="F1832" s="365"/>
    </row>
    <row r="1833" ht="12">
      <c r="F1833" s="365"/>
    </row>
    <row r="1834" ht="12">
      <c r="F1834" s="365"/>
    </row>
    <row r="1835" ht="12">
      <c r="F1835" s="365"/>
    </row>
    <row r="1836" ht="12">
      <c r="F1836" s="365"/>
    </row>
    <row r="1837" ht="12">
      <c r="F1837" s="365"/>
    </row>
    <row r="1838" ht="12">
      <c r="F1838" s="365"/>
    </row>
    <row r="1839" ht="12">
      <c r="F1839" s="365"/>
    </row>
    <row r="1840" ht="12">
      <c r="F1840" s="365"/>
    </row>
    <row r="1841" ht="12">
      <c r="F1841" s="365"/>
    </row>
    <row r="1842" ht="12">
      <c r="F1842" s="365"/>
    </row>
    <row r="1843" ht="12">
      <c r="F1843" s="365"/>
    </row>
    <row r="1844" ht="12">
      <c r="F1844" s="365"/>
    </row>
    <row r="1845" ht="12">
      <c r="F1845" s="365"/>
    </row>
    <row r="1846" ht="12">
      <c r="F1846" s="365"/>
    </row>
    <row r="1847" ht="12">
      <c r="F1847" s="365"/>
    </row>
    <row r="1848" ht="12">
      <c r="F1848" s="365"/>
    </row>
    <row r="1849" ht="12">
      <c r="F1849" s="365"/>
    </row>
    <row r="1850" ht="12">
      <c r="F1850" s="365"/>
    </row>
    <row r="1851" ht="12">
      <c r="F1851" s="365"/>
    </row>
    <row r="1852" ht="12">
      <c r="F1852" s="365"/>
    </row>
    <row r="1853" ht="12">
      <c r="F1853" s="365"/>
    </row>
    <row r="1854" ht="12">
      <c r="F1854" s="365"/>
    </row>
    <row r="1855" ht="12">
      <c r="F1855" s="365"/>
    </row>
    <row r="1856" ht="12">
      <c r="F1856" s="365"/>
    </row>
    <row r="1857" ht="12">
      <c r="F1857" s="365"/>
    </row>
    <row r="1858" ht="12">
      <c r="F1858" s="365"/>
    </row>
    <row r="1859" ht="12">
      <c r="F1859" s="365"/>
    </row>
    <row r="1860" ht="12">
      <c r="F1860" s="365"/>
    </row>
    <row r="1861" ht="12">
      <c r="F1861" s="365"/>
    </row>
    <row r="1862" ht="12">
      <c r="F1862" s="365"/>
    </row>
    <row r="1863" ht="12">
      <c r="F1863" s="365"/>
    </row>
    <row r="1864" ht="12">
      <c r="F1864" s="365"/>
    </row>
    <row r="1865" ht="12">
      <c r="F1865" s="365"/>
    </row>
    <row r="1866" ht="12">
      <c r="F1866" s="365"/>
    </row>
    <row r="1867" ht="12">
      <c r="F1867" s="365"/>
    </row>
    <row r="1868" ht="12">
      <c r="F1868" s="365"/>
    </row>
    <row r="1869" ht="12">
      <c r="F1869" s="365"/>
    </row>
    <row r="1870" ht="12">
      <c r="F1870" s="365"/>
    </row>
    <row r="1871" ht="12">
      <c r="F1871" s="365"/>
    </row>
    <row r="1872" ht="12">
      <c r="F1872" s="365"/>
    </row>
    <row r="1873" ht="12">
      <c r="F1873" s="365"/>
    </row>
    <row r="1874" ht="12">
      <c r="F1874" s="365"/>
    </row>
    <row r="1875" ht="12">
      <c r="F1875" s="365"/>
    </row>
    <row r="1876" ht="12">
      <c r="F1876" s="365"/>
    </row>
    <row r="1877" ht="12">
      <c r="F1877" s="365"/>
    </row>
    <row r="1878" ht="12">
      <c r="F1878" s="365"/>
    </row>
    <row r="1879" ht="12">
      <c r="F1879" s="365"/>
    </row>
    <row r="1880" ht="12">
      <c r="F1880" s="365"/>
    </row>
    <row r="1881" ht="12">
      <c r="F1881" s="365"/>
    </row>
    <row r="1882" ht="12">
      <c r="F1882" s="365"/>
    </row>
    <row r="1883" ht="12">
      <c r="F1883" s="365"/>
    </row>
    <row r="1884" ht="12">
      <c r="F1884" s="365"/>
    </row>
    <row r="1885" ht="12">
      <c r="F1885" s="365"/>
    </row>
    <row r="1886" ht="12">
      <c r="F1886" s="365"/>
    </row>
    <row r="1887" ht="12">
      <c r="F1887" s="365"/>
    </row>
    <row r="1888" ht="12">
      <c r="F1888" s="365"/>
    </row>
    <row r="1889" ht="12">
      <c r="F1889" s="365"/>
    </row>
    <row r="1890" ht="12">
      <c r="F1890" s="365"/>
    </row>
    <row r="1891" ht="12">
      <c r="F1891" s="365"/>
    </row>
    <row r="1892" ht="12">
      <c r="F1892" s="365"/>
    </row>
    <row r="1893" ht="12">
      <c r="F1893" s="365"/>
    </row>
    <row r="1894" ht="12">
      <c r="F1894" s="365"/>
    </row>
    <row r="1895" ht="12">
      <c r="F1895" s="365"/>
    </row>
    <row r="1896" ht="12">
      <c r="F1896" s="365"/>
    </row>
    <row r="1897" ht="12">
      <c r="F1897" s="365"/>
    </row>
    <row r="1898" ht="12">
      <c r="F1898" s="365"/>
    </row>
    <row r="1899" ht="12">
      <c r="F1899" s="365"/>
    </row>
    <row r="1900" ht="12">
      <c r="F1900" s="365"/>
    </row>
    <row r="1901" ht="12">
      <c r="F1901" s="365"/>
    </row>
    <row r="1902" ht="12">
      <c r="F1902" s="365"/>
    </row>
    <row r="1903" ht="12">
      <c r="F1903" s="365"/>
    </row>
    <row r="1904" ht="12">
      <c r="F1904" s="365"/>
    </row>
    <row r="1905" ht="12">
      <c r="F1905" s="365"/>
    </row>
    <row r="1906" ht="12">
      <c r="F1906" s="365"/>
    </row>
    <row r="1907" ht="12">
      <c r="F1907" s="365"/>
    </row>
    <row r="1908" ht="12">
      <c r="F1908" s="365"/>
    </row>
    <row r="1909" ht="12">
      <c r="F1909" s="365"/>
    </row>
    <row r="1910" ht="12">
      <c r="F1910" s="365"/>
    </row>
    <row r="1911" ht="12">
      <c r="F1911" s="365"/>
    </row>
    <row r="1912" ht="12">
      <c r="F1912" s="365"/>
    </row>
    <row r="1913" ht="12">
      <c r="F1913" s="365"/>
    </row>
    <row r="1914" ht="12">
      <c r="F1914" s="365"/>
    </row>
    <row r="1915" ht="12">
      <c r="F1915" s="365"/>
    </row>
    <row r="1916" ht="12">
      <c r="F1916" s="365"/>
    </row>
    <row r="1917" ht="12">
      <c r="F1917" s="365"/>
    </row>
    <row r="1918" ht="12">
      <c r="F1918" s="365"/>
    </row>
    <row r="1919" ht="12">
      <c r="F1919" s="365"/>
    </row>
    <row r="1920" ht="12">
      <c r="F1920" s="365"/>
    </row>
    <row r="1921" ht="12">
      <c r="F1921" s="365"/>
    </row>
    <row r="1922" ht="12">
      <c r="F1922" s="365"/>
    </row>
    <row r="1923" ht="12">
      <c r="F1923" s="365"/>
    </row>
    <row r="1924" ht="12">
      <c r="F1924" s="365"/>
    </row>
    <row r="1925" ht="12">
      <c r="F1925" s="365"/>
    </row>
    <row r="1926" ht="12">
      <c r="F1926" s="365"/>
    </row>
    <row r="1927" ht="12">
      <c r="F1927" s="365"/>
    </row>
    <row r="1928" ht="12">
      <c r="F1928" s="365"/>
    </row>
    <row r="1929" ht="12">
      <c r="F1929" s="365"/>
    </row>
    <row r="1930" ht="12">
      <c r="F1930" s="365"/>
    </row>
    <row r="1931" ht="12">
      <c r="F1931" s="365"/>
    </row>
    <row r="1932" ht="12">
      <c r="F1932" s="365"/>
    </row>
    <row r="1933" ht="12">
      <c r="F1933" s="365"/>
    </row>
    <row r="1934" ht="12">
      <c r="F1934" s="365"/>
    </row>
    <row r="1935" ht="12">
      <c r="F1935" s="365"/>
    </row>
    <row r="1936" ht="12">
      <c r="F1936" s="365"/>
    </row>
    <row r="1937" ht="12">
      <c r="F1937" s="365"/>
    </row>
    <row r="1938" ht="12">
      <c r="F1938" s="365"/>
    </row>
    <row r="1939" ht="12">
      <c r="F1939" s="365"/>
    </row>
    <row r="1940" ht="12">
      <c r="F1940" s="365"/>
    </row>
    <row r="1941" ht="12">
      <c r="F1941" s="365"/>
    </row>
    <row r="1942" ht="12">
      <c r="F1942" s="365"/>
    </row>
    <row r="1943" ht="12">
      <c r="F1943" s="365"/>
    </row>
    <row r="1944" ht="12">
      <c r="F1944" s="365"/>
    </row>
    <row r="1945" ht="12">
      <c r="F1945" s="365"/>
    </row>
    <row r="1946" ht="12">
      <c r="F1946" s="365"/>
    </row>
    <row r="1947" ht="12">
      <c r="F1947" s="365"/>
    </row>
    <row r="1948" ht="12">
      <c r="F1948" s="365"/>
    </row>
    <row r="1949" ht="12">
      <c r="F1949" s="365"/>
    </row>
    <row r="1950" ht="12">
      <c r="F1950" s="365"/>
    </row>
    <row r="1951" ht="12">
      <c r="F1951" s="365"/>
    </row>
    <row r="1952" ht="12">
      <c r="F1952" s="365"/>
    </row>
    <row r="1953" ht="12">
      <c r="F1953" s="365"/>
    </row>
    <row r="1954" ht="12">
      <c r="F1954" s="365"/>
    </row>
    <row r="1955" ht="12">
      <c r="F1955" s="365"/>
    </row>
    <row r="1956" ht="12">
      <c r="F1956" s="365"/>
    </row>
    <row r="1957" ht="12">
      <c r="F1957" s="365"/>
    </row>
    <row r="1958" ht="12">
      <c r="F1958" s="365"/>
    </row>
    <row r="1959" ht="12">
      <c r="F1959" s="365"/>
    </row>
    <row r="1960" ht="12">
      <c r="F1960" s="365"/>
    </row>
    <row r="1961" ht="12">
      <c r="F1961" s="365"/>
    </row>
    <row r="1962" ht="12">
      <c r="F1962" s="365"/>
    </row>
    <row r="1963" ht="12">
      <c r="F1963" s="365"/>
    </row>
    <row r="1964" ht="12">
      <c r="F1964" s="365"/>
    </row>
    <row r="1965" ht="12">
      <c r="F1965" s="365"/>
    </row>
    <row r="1966" ht="12">
      <c r="F1966" s="365"/>
    </row>
    <row r="1967" ht="12">
      <c r="F1967" s="365"/>
    </row>
    <row r="1968" ht="12">
      <c r="F1968" s="365"/>
    </row>
    <row r="1969" ht="12">
      <c r="F1969" s="365"/>
    </row>
    <row r="1970" ht="12">
      <c r="F1970" s="365"/>
    </row>
    <row r="1971" ht="12">
      <c r="F1971" s="365"/>
    </row>
    <row r="1972" ht="12">
      <c r="F1972" s="365"/>
    </row>
    <row r="1973" ht="12">
      <c r="F1973" s="365"/>
    </row>
    <row r="1974" ht="12">
      <c r="F1974" s="365"/>
    </row>
    <row r="1975" ht="12">
      <c r="F1975" s="365"/>
    </row>
    <row r="1976" ht="12">
      <c r="F1976" s="365"/>
    </row>
    <row r="1977" ht="12">
      <c r="F1977" s="365"/>
    </row>
    <row r="1978" ht="12">
      <c r="F1978" s="365"/>
    </row>
    <row r="1979" ht="12">
      <c r="F1979" s="365"/>
    </row>
    <row r="1980" ht="12">
      <c r="F1980" s="365"/>
    </row>
    <row r="1981" ht="12">
      <c r="F1981" s="365"/>
    </row>
    <row r="1982" ht="12">
      <c r="F1982" s="365"/>
    </row>
    <row r="1983" ht="12">
      <c r="F1983" s="365"/>
    </row>
    <row r="1984" ht="12">
      <c r="F1984" s="365"/>
    </row>
    <row r="1985" ht="12">
      <c r="F1985" s="365"/>
    </row>
    <row r="1986" ht="12">
      <c r="F1986" s="365"/>
    </row>
    <row r="1987" ht="12">
      <c r="F1987" s="365"/>
    </row>
    <row r="1988" ht="12">
      <c r="F1988" s="365"/>
    </row>
    <row r="1989" ht="12">
      <c r="F1989" s="365"/>
    </row>
    <row r="1990" ht="12">
      <c r="F1990" s="365"/>
    </row>
    <row r="1991" ht="12">
      <c r="F1991" s="365"/>
    </row>
    <row r="1992" ht="12">
      <c r="F1992" s="365"/>
    </row>
    <row r="1993" ht="12">
      <c r="F1993" s="365"/>
    </row>
    <row r="1994" ht="12">
      <c r="F1994" s="365"/>
    </row>
    <row r="1995" ht="12">
      <c r="F1995" s="365"/>
    </row>
    <row r="1996" ht="12">
      <c r="F1996" s="365"/>
    </row>
    <row r="1997" ht="12">
      <c r="F1997" s="365"/>
    </row>
    <row r="1998" ht="12">
      <c r="F1998" s="365"/>
    </row>
    <row r="1999" ht="12">
      <c r="F1999" s="365"/>
    </row>
    <row r="2000" ht="12">
      <c r="F2000" s="365"/>
    </row>
    <row r="2001" ht="12">
      <c r="F2001" s="365"/>
    </row>
    <row r="2002" ht="12">
      <c r="F2002" s="365"/>
    </row>
    <row r="2003" ht="12">
      <c r="F2003" s="365"/>
    </row>
    <row r="2004" ht="12">
      <c r="F2004" s="365"/>
    </row>
    <row r="2005" ht="12">
      <c r="F2005" s="365"/>
    </row>
    <row r="2006" ht="12">
      <c r="F2006" s="365"/>
    </row>
    <row r="2007" ht="12">
      <c r="F2007" s="365"/>
    </row>
    <row r="2008" ht="12">
      <c r="F2008" s="365"/>
    </row>
    <row r="2009" ht="12">
      <c r="F2009" s="365"/>
    </row>
    <row r="2010" ht="12">
      <c r="F2010" s="365"/>
    </row>
    <row r="2011" ht="12">
      <c r="F2011" s="365"/>
    </row>
    <row r="2012" ht="12">
      <c r="F2012" s="365"/>
    </row>
    <row r="2013" ht="12">
      <c r="F2013" s="365"/>
    </row>
    <row r="2014" ht="12">
      <c r="F2014" s="365"/>
    </row>
    <row r="2015" ht="12">
      <c r="F2015" s="365"/>
    </row>
    <row r="2016" ht="12">
      <c r="F2016" s="365"/>
    </row>
    <row r="2017" ht="12">
      <c r="F2017" s="365"/>
    </row>
    <row r="2018" ht="12">
      <c r="F2018" s="365"/>
    </row>
    <row r="2019" ht="12">
      <c r="F2019" s="365"/>
    </row>
    <row r="2020" ht="12">
      <c r="F2020" s="365"/>
    </row>
    <row r="2021" ht="12">
      <c r="F2021" s="365"/>
    </row>
    <row r="2022" ht="12">
      <c r="F2022" s="365"/>
    </row>
    <row r="2023" ht="12">
      <c r="F2023" s="365"/>
    </row>
    <row r="2024" ht="12">
      <c r="F2024" s="365"/>
    </row>
    <row r="2025" ht="12">
      <c r="F2025" s="365"/>
    </row>
    <row r="2026" ht="12">
      <c r="F2026" s="365"/>
    </row>
    <row r="2027" ht="12">
      <c r="F2027" s="365"/>
    </row>
    <row r="2028" ht="12">
      <c r="F2028" s="365"/>
    </row>
    <row r="2029" ht="12">
      <c r="F2029" s="365"/>
    </row>
    <row r="2030" ht="12">
      <c r="F2030" s="365"/>
    </row>
    <row r="2031" ht="12">
      <c r="F2031" s="365"/>
    </row>
    <row r="2032" ht="12">
      <c r="F2032" s="365"/>
    </row>
    <row r="2033" ht="12">
      <c r="F2033" s="365"/>
    </row>
    <row r="2034" ht="12">
      <c r="F2034" s="365"/>
    </row>
    <row r="2035" ht="12">
      <c r="F2035" s="365"/>
    </row>
    <row r="2036" ht="12">
      <c r="F2036" s="365"/>
    </row>
    <row r="2037" ht="12">
      <c r="F2037" s="365"/>
    </row>
    <row r="2038" ht="12">
      <c r="F2038" s="365"/>
    </row>
    <row r="2039" ht="12">
      <c r="F2039" s="365"/>
    </row>
    <row r="2040" ht="12">
      <c r="F2040" s="365"/>
    </row>
    <row r="2041" ht="12">
      <c r="F2041" s="365"/>
    </row>
    <row r="2042" ht="12">
      <c r="F2042" s="365"/>
    </row>
    <row r="2043" ht="12">
      <c r="F2043" s="365"/>
    </row>
    <row r="2044" ht="12">
      <c r="F2044" s="365"/>
    </row>
    <row r="2045" ht="12">
      <c r="F2045" s="365"/>
    </row>
    <row r="2046" ht="12">
      <c r="F2046" s="365"/>
    </row>
    <row r="2047" ht="12">
      <c r="F2047" s="365"/>
    </row>
    <row r="2048" ht="12">
      <c r="F2048" s="365"/>
    </row>
    <row r="2049" ht="12">
      <c r="F2049" s="365"/>
    </row>
    <row r="2050" ht="12">
      <c r="F2050" s="365"/>
    </row>
    <row r="2051" ht="12">
      <c r="F2051" s="365"/>
    </row>
    <row r="2052" ht="12">
      <c r="F2052" s="365"/>
    </row>
    <row r="2053" ht="12">
      <c r="F2053" s="365"/>
    </row>
    <row r="2054" ht="12">
      <c r="F2054" s="365"/>
    </row>
    <row r="2055" ht="12">
      <c r="F2055" s="365"/>
    </row>
    <row r="2056" ht="12">
      <c r="F2056" s="365"/>
    </row>
    <row r="2057" ht="12">
      <c r="F2057" s="365"/>
    </row>
    <row r="2058" ht="12">
      <c r="F2058" s="365"/>
    </row>
    <row r="2059" ht="12">
      <c r="F2059" s="365"/>
    </row>
    <row r="2060" ht="12">
      <c r="F2060" s="365"/>
    </row>
    <row r="2061" ht="12">
      <c r="F2061" s="365"/>
    </row>
    <row r="2062" ht="12">
      <c r="F2062" s="365"/>
    </row>
    <row r="2063" ht="12">
      <c r="F2063" s="365"/>
    </row>
    <row r="2064" ht="12">
      <c r="F2064" s="365"/>
    </row>
    <row r="2065" ht="12">
      <c r="F2065" s="365"/>
    </row>
    <row r="2066" ht="12">
      <c r="F2066" s="365"/>
    </row>
    <row r="2067" ht="12">
      <c r="F2067" s="365"/>
    </row>
    <row r="2068" ht="12">
      <c r="F2068" s="365"/>
    </row>
    <row r="2069" ht="12">
      <c r="F2069" s="365"/>
    </row>
    <row r="2070" ht="12">
      <c r="F2070" s="365"/>
    </row>
    <row r="2071" ht="12">
      <c r="F2071" s="365"/>
    </row>
    <row r="2072" ht="12">
      <c r="F2072" s="365"/>
    </row>
    <row r="2073" ht="12">
      <c r="F2073" s="365"/>
    </row>
    <row r="2074" ht="12">
      <c r="F2074" s="365"/>
    </row>
    <row r="2075" ht="12">
      <c r="F2075" s="365"/>
    </row>
    <row r="2076" ht="12">
      <c r="F2076" s="365"/>
    </row>
    <row r="2077" ht="12">
      <c r="F2077" s="365"/>
    </row>
    <row r="2078" ht="12">
      <c r="F2078" s="365"/>
    </row>
    <row r="2079" ht="12">
      <c r="F2079" s="365"/>
    </row>
    <row r="2080" ht="12">
      <c r="F2080" s="365"/>
    </row>
    <row r="2081" ht="12">
      <c r="F2081" s="365"/>
    </row>
    <row r="2082" ht="12">
      <c r="F2082" s="365"/>
    </row>
    <row r="2083" ht="12">
      <c r="F2083" s="365"/>
    </row>
    <row r="2084" ht="12">
      <c r="F2084" s="365"/>
    </row>
    <row r="2085" ht="12">
      <c r="F2085" s="365"/>
    </row>
    <row r="2086" ht="12">
      <c r="F2086" s="365"/>
    </row>
    <row r="2087" ht="12">
      <c r="F2087" s="365"/>
    </row>
    <row r="2088" ht="12">
      <c r="F2088" s="365"/>
    </row>
    <row r="2089" ht="12">
      <c r="F2089" s="365"/>
    </row>
    <row r="2090" ht="12">
      <c r="F2090" s="365"/>
    </row>
    <row r="2091" ht="12">
      <c r="F2091" s="365"/>
    </row>
    <row r="2092" ht="12">
      <c r="F2092" s="365"/>
    </row>
    <row r="2093" ht="12">
      <c r="F2093" s="365"/>
    </row>
    <row r="2094" ht="12">
      <c r="F2094" s="365"/>
    </row>
    <row r="2095" ht="12">
      <c r="F2095" s="365"/>
    </row>
    <row r="2096" ht="12">
      <c r="F2096" s="365"/>
    </row>
    <row r="2097" ht="12">
      <c r="F2097" s="365"/>
    </row>
    <row r="2098" ht="12">
      <c r="F2098" s="365"/>
    </row>
    <row r="2099" ht="12">
      <c r="F2099" s="365"/>
    </row>
    <row r="2100" ht="12">
      <c r="F2100" s="365"/>
    </row>
    <row r="2101" ht="12">
      <c r="F2101" s="365"/>
    </row>
    <row r="2102" ht="12">
      <c r="F2102" s="365"/>
    </row>
    <row r="2103" ht="12">
      <c r="F2103" s="365"/>
    </row>
    <row r="2104" ht="12">
      <c r="F2104" s="365"/>
    </row>
    <row r="2105" ht="12">
      <c r="F2105" s="365"/>
    </row>
    <row r="2106" ht="12">
      <c r="F2106" s="365"/>
    </row>
    <row r="2107" ht="12">
      <c r="F2107" s="365"/>
    </row>
    <row r="2108" ht="12">
      <c r="F2108" s="365"/>
    </row>
    <row r="2109" ht="12">
      <c r="F2109" s="365"/>
    </row>
    <row r="2110" ht="12">
      <c r="F2110" s="365"/>
    </row>
    <row r="2111" ht="12">
      <c r="F2111" s="365"/>
    </row>
    <row r="2112" ht="12">
      <c r="F2112" s="365"/>
    </row>
    <row r="2113" ht="12">
      <c r="F2113" s="365"/>
    </row>
    <row r="2114" ht="12">
      <c r="F2114" s="365"/>
    </row>
    <row r="2115" ht="12">
      <c r="F2115" s="365"/>
    </row>
    <row r="2116" ht="12">
      <c r="F2116" s="365"/>
    </row>
    <row r="2117" ht="12">
      <c r="F2117" s="365"/>
    </row>
    <row r="2118" ht="12">
      <c r="F2118" s="365"/>
    </row>
    <row r="2119" ht="12">
      <c r="F2119" s="365"/>
    </row>
    <row r="2120" ht="12">
      <c r="F2120" s="365"/>
    </row>
    <row r="2121" ht="12">
      <c r="F2121" s="365"/>
    </row>
    <row r="2122" ht="12">
      <c r="F2122" s="365"/>
    </row>
    <row r="2123" ht="12">
      <c r="F2123" s="365"/>
    </row>
    <row r="2124" ht="12">
      <c r="F2124" s="365"/>
    </row>
    <row r="2125" ht="12">
      <c r="F2125" s="365"/>
    </row>
    <row r="2126" ht="12">
      <c r="F2126" s="365"/>
    </row>
    <row r="2127" ht="12">
      <c r="F2127" s="365"/>
    </row>
    <row r="2128" ht="12">
      <c r="F2128" s="365"/>
    </row>
    <row r="2129" ht="12">
      <c r="F2129" s="365"/>
    </row>
    <row r="2130" ht="12">
      <c r="F2130" s="365"/>
    </row>
    <row r="2131" ht="12">
      <c r="F2131" s="365"/>
    </row>
    <row r="2132" ht="12">
      <c r="F2132" s="365"/>
    </row>
    <row r="2133" ht="12">
      <c r="F2133" s="365"/>
    </row>
    <row r="2134" ht="12">
      <c r="F2134" s="365"/>
    </row>
    <row r="2135" ht="12">
      <c r="F2135" s="365"/>
    </row>
    <row r="2136" ht="12">
      <c r="F2136" s="365"/>
    </row>
    <row r="2137" ht="12">
      <c r="F2137" s="365"/>
    </row>
    <row r="2138" ht="12">
      <c r="F2138" s="365"/>
    </row>
    <row r="2139" ht="12">
      <c r="F2139" s="365"/>
    </row>
    <row r="2140" ht="12">
      <c r="F2140" s="365"/>
    </row>
    <row r="2141" ht="12">
      <c r="F2141" s="365"/>
    </row>
    <row r="2142" ht="12">
      <c r="F2142" s="365"/>
    </row>
    <row r="2143" ht="12">
      <c r="F2143" s="365"/>
    </row>
    <row r="2144" ht="12">
      <c r="F2144" s="365"/>
    </row>
    <row r="2145" ht="12">
      <c r="F2145" s="365"/>
    </row>
    <row r="2146" ht="12">
      <c r="F2146" s="365"/>
    </row>
    <row r="2147" ht="12">
      <c r="F2147" s="365"/>
    </row>
    <row r="2148" ht="12">
      <c r="F2148" s="365"/>
    </row>
    <row r="2149" ht="12">
      <c r="F2149" s="365"/>
    </row>
    <row r="2150" ht="12">
      <c r="F2150" s="365"/>
    </row>
    <row r="2151" ht="12">
      <c r="F2151" s="365"/>
    </row>
    <row r="2152" ht="12">
      <c r="F2152" s="365"/>
    </row>
    <row r="2153" ht="12">
      <c r="F2153" s="365"/>
    </row>
    <row r="2154" ht="12">
      <c r="F2154" s="365"/>
    </row>
    <row r="2155" ht="12">
      <c r="F2155" s="365"/>
    </row>
    <row r="2156" ht="12">
      <c r="F2156" s="365"/>
    </row>
    <row r="2157" ht="12">
      <c r="F2157" s="365"/>
    </row>
    <row r="2158" ht="12">
      <c r="F2158" s="365"/>
    </row>
    <row r="2159" ht="12">
      <c r="F2159" s="365"/>
    </row>
    <row r="2160" ht="12">
      <c r="F2160" s="365"/>
    </row>
    <row r="2161" ht="12">
      <c r="F2161" s="365"/>
    </row>
    <row r="2162" ht="12">
      <c r="F2162" s="365"/>
    </row>
    <row r="2163" ht="12">
      <c r="F2163" s="365"/>
    </row>
    <row r="2164" ht="12">
      <c r="F2164" s="365"/>
    </row>
    <row r="2165" ht="12">
      <c r="F2165" s="365"/>
    </row>
    <row r="2166" ht="12">
      <c r="F2166" s="365"/>
    </row>
    <row r="2167" ht="12">
      <c r="F2167" s="365"/>
    </row>
    <row r="2168" ht="12">
      <c r="F2168" s="365"/>
    </row>
    <row r="2169" ht="12">
      <c r="F2169" s="365"/>
    </row>
    <row r="2170" ht="12">
      <c r="F2170" s="365"/>
    </row>
    <row r="2171" ht="12">
      <c r="F2171" s="365"/>
    </row>
    <row r="2172" ht="12">
      <c r="F2172" s="365"/>
    </row>
    <row r="2173" ht="12">
      <c r="F2173" s="365"/>
    </row>
    <row r="2174" ht="12">
      <c r="F2174" s="365"/>
    </row>
    <row r="2175" ht="12">
      <c r="F2175" s="365"/>
    </row>
    <row r="2176" ht="12">
      <c r="F2176" s="365"/>
    </row>
    <row r="2177" ht="12">
      <c r="F2177" s="365"/>
    </row>
    <row r="2178" ht="12">
      <c r="F2178" s="365"/>
    </row>
    <row r="2179" ht="12">
      <c r="F2179" s="365"/>
    </row>
    <row r="2180" ht="12">
      <c r="F2180" s="365"/>
    </row>
    <row r="2181" ht="12">
      <c r="F2181" s="365"/>
    </row>
    <row r="2182" ht="12">
      <c r="F2182" s="365"/>
    </row>
    <row r="2183" ht="12">
      <c r="F2183" s="365"/>
    </row>
    <row r="2184" ht="12">
      <c r="F2184" s="365"/>
    </row>
    <row r="2185" ht="12">
      <c r="F2185" s="365"/>
    </row>
    <row r="2186" ht="12">
      <c r="F2186" s="365"/>
    </row>
    <row r="2187" ht="12">
      <c r="F2187" s="365"/>
    </row>
    <row r="2188" ht="12">
      <c r="F2188" s="365"/>
    </row>
    <row r="2189" ht="12">
      <c r="F2189" s="365"/>
    </row>
    <row r="2190" ht="12">
      <c r="F2190" s="365"/>
    </row>
    <row r="2191" ht="12">
      <c r="F2191" s="365"/>
    </row>
    <row r="2192" ht="12">
      <c r="F2192" s="365"/>
    </row>
    <row r="2193" ht="12">
      <c r="F2193" s="365"/>
    </row>
    <row r="2194" ht="12">
      <c r="F2194" s="365"/>
    </row>
    <row r="2195" ht="12">
      <c r="F2195" s="365"/>
    </row>
    <row r="2196" ht="12">
      <c r="F2196" s="365"/>
    </row>
    <row r="2197" ht="12">
      <c r="F2197" s="365"/>
    </row>
    <row r="2198" ht="12">
      <c r="F2198" s="365"/>
    </row>
    <row r="2199" ht="12">
      <c r="F2199" s="365"/>
    </row>
    <row r="2200" ht="12">
      <c r="F2200" s="365"/>
    </row>
    <row r="2201" ht="12">
      <c r="F2201" s="365"/>
    </row>
    <row r="2202" ht="12">
      <c r="F2202" s="365"/>
    </row>
    <row r="2203" ht="12">
      <c r="F2203" s="365"/>
    </row>
    <row r="2204" ht="12">
      <c r="F2204" s="365"/>
    </row>
    <row r="2205" ht="12">
      <c r="F2205" s="365"/>
    </row>
    <row r="2206" ht="12">
      <c r="F2206" s="365"/>
    </row>
    <row r="2207" ht="12">
      <c r="F2207" s="365"/>
    </row>
    <row r="2208" ht="12">
      <c r="F2208" s="365"/>
    </row>
    <row r="2209" ht="12">
      <c r="F2209" s="365"/>
    </row>
    <row r="2210" ht="12">
      <c r="F2210" s="365"/>
    </row>
    <row r="2211" ht="12">
      <c r="F2211" s="365"/>
    </row>
    <row r="2212" ht="12">
      <c r="F2212" s="365"/>
    </row>
    <row r="2213" ht="12">
      <c r="F2213" s="365"/>
    </row>
    <row r="2214" ht="12">
      <c r="F2214" s="365"/>
    </row>
    <row r="2215" ht="12">
      <c r="F2215" s="365"/>
    </row>
    <row r="2216" ht="12">
      <c r="F2216" s="365"/>
    </row>
    <row r="2217" ht="12">
      <c r="F2217" s="365"/>
    </row>
    <row r="2218" ht="12">
      <c r="F2218" s="365"/>
    </row>
    <row r="2219" ht="12">
      <c r="F2219" s="365"/>
    </row>
    <row r="2220" ht="12">
      <c r="F2220" s="365"/>
    </row>
    <row r="2221" ht="12">
      <c r="F2221" s="365"/>
    </row>
    <row r="2222" ht="12">
      <c r="F2222" s="365"/>
    </row>
    <row r="2223" ht="12">
      <c r="F2223" s="365"/>
    </row>
    <row r="2224" ht="12">
      <c r="F2224" s="365"/>
    </row>
    <row r="2225" ht="12">
      <c r="F2225" s="365"/>
    </row>
    <row r="2226" ht="12">
      <c r="F2226" s="365"/>
    </row>
    <row r="2227" ht="12">
      <c r="F2227" s="365"/>
    </row>
    <row r="2228" ht="12">
      <c r="F2228" s="365"/>
    </row>
    <row r="2229" ht="12">
      <c r="F2229" s="365"/>
    </row>
    <row r="2230" ht="12">
      <c r="F2230" s="365"/>
    </row>
    <row r="2231" ht="12">
      <c r="F2231" s="365"/>
    </row>
    <row r="2232" ht="12">
      <c r="F2232" s="365"/>
    </row>
    <row r="2233" ht="12">
      <c r="F2233" s="365"/>
    </row>
    <row r="2234" ht="12">
      <c r="F2234" s="365"/>
    </row>
    <row r="2235" ht="12">
      <c r="F2235" s="365"/>
    </row>
    <row r="2236" ht="12">
      <c r="F2236" s="365"/>
    </row>
    <row r="2237" ht="12">
      <c r="F2237" s="365"/>
    </row>
    <row r="2238" ht="12">
      <c r="F2238" s="365"/>
    </row>
    <row r="2239" ht="12">
      <c r="F2239" s="365"/>
    </row>
    <row r="2240" ht="12">
      <c r="F2240" s="365"/>
    </row>
    <row r="2241" ht="12">
      <c r="F2241" s="365"/>
    </row>
    <row r="2242" ht="12">
      <c r="F2242" s="365"/>
    </row>
    <row r="2243" ht="12">
      <c r="F2243" s="365"/>
    </row>
    <row r="2244" ht="12">
      <c r="F2244" s="365"/>
    </row>
    <row r="2245" ht="12">
      <c r="F2245" s="365"/>
    </row>
    <row r="2246" ht="12">
      <c r="F2246" s="365"/>
    </row>
    <row r="2247" ht="12">
      <c r="F2247" s="365"/>
    </row>
    <row r="2248" ht="12">
      <c r="F2248" s="365"/>
    </row>
    <row r="2249" ht="12">
      <c r="F2249" s="365"/>
    </row>
    <row r="2250" ht="12">
      <c r="F2250" s="365"/>
    </row>
    <row r="2251" ht="12">
      <c r="F2251" s="365"/>
    </row>
    <row r="2252" ht="12">
      <c r="F2252" s="365"/>
    </row>
    <row r="2253" ht="12">
      <c r="F2253" s="365"/>
    </row>
    <row r="2254" ht="12">
      <c r="F2254" s="365"/>
    </row>
    <row r="2255" ht="12">
      <c r="F2255" s="365"/>
    </row>
    <row r="2256" ht="12">
      <c r="F2256" s="365"/>
    </row>
    <row r="2257" ht="12">
      <c r="F2257" s="365"/>
    </row>
    <row r="2258" ht="12">
      <c r="F2258" s="365"/>
    </row>
    <row r="2259" ht="12">
      <c r="F2259" s="365"/>
    </row>
    <row r="2260" ht="12">
      <c r="F2260" s="365"/>
    </row>
    <row r="2261" ht="12">
      <c r="F2261" s="365"/>
    </row>
    <row r="2262" ht="12">
      <c r="F2262" s="365"/>
    </row>
    <row r="2263" ht="12">
      <c r="F2263" s="365"/>
    </row>
    <row r="2264" ht="12">
      <c r="F2264" s="365"/>
    </row>
    <row r="2265" ht="12">
      <c r="F2265" s="365"/>
    </row>
    <row r="2266" ht="12">
      <c r="F2266" s="365"/>
    </row>
    <row r="2267" ht="12">
      <c r="F2267" s="365"/>
    </row>
    <row r="2268" ht="12">
      <c r="F2268" s="365"/>
    </row>
    <row r="2269" ht="12">
      <c r="F2269" s="365"/>
    </row>
    <row r="2270" ht="12">
      <c r="F2270" s="365"/>
    </row>
    <row r="2271" ht="12">
      <c r="F2271" s="365"/>
    </row>
    <row r="2272" ht="12">
      <c r="F2272" s="365"/>
    </row>
    <row r="2273" ht="12">
      <c r="F2273" s="365"/>
    </row>
    <row r="2274" ht="12">
      <c r="F2274" s="365"/>
    </row>
    <row r="2275" ht="12">
      <c r="F2275" s="365"/>
    </row>
    <row r="2276" ht="12">
      <c r="F2276" s="365"/>
    </row>
    <row r="2277" ht="12">
      <c r="F2277" s="365"/>
    </row>
    <row r="2278" ht="12">
      <c r="F2278" s="365"/>
    </row>
    <row r="2279" ht="12">
      <c r="F2279" s="365"/>
    </row>
    <row r="2280" ht="12">
      <c r="F2280" s="365"/>
    </row>
    <row r="2281" ht="12">
      <c r="F2281" s="365"/>
    </row>
    <row r="2282" ht="12">
      <c r="F2282" s="365"/>
    </row>
    <row r="2283" ht="12">
      <c r="F2283" s="365"/>
    </row>
    <row r="2284" ht="12">
      <c r="F2284" s="365"/>
    </row>
    <row r="2285" ht="12">
      <c r="F2285" s="365"/>
    </row>
    <row r="2286" ht="12">
      <c r="F2286" s="365"/>
    </row>
    <row r="2287" ht="12">
      <c r="F2287" s="365"/>
    </row>
    <row r="2288" ht="12">
      <c r="F2288" s="365"/>
    </row>
    <row r="2289" ht="12">
      <c r="F2289" s="365"/>
    </row>
    <row r="2290" ht="12">
      <c r="F2290" s="365"/>
    </row>
    <row r="2291" ht="12">
      <c r="F2291" s="365"/>
    </row>
    <row r="2292" ht="12">
      <c r="F2292" s="365"/>
    </row>
    <row r="2293" ht="12">
      <c r="F2293" s="365"/>
    </row>
    <row r="2294" ht="12">
      <c r="F2294" s="365"/>
    </row>
    <row r="2295" ht="12">
      <c r="F2295" s="365"/>
    </row>
    <row r="2296" ht="12">
      <c r="F2296" s="365"/>
    </row>
    <row r="2297" ht="12">
      <c r="F2297" s="365"/>
    </row>
    <row r="2298" ht="12">
      <c r="F2298" s="365"/>
    </row>
    <row r="2299" ht="12">
      <c r="F2299" s="365"/>
    </row>
    <row r="2300" ht="12">
      <c r="F2300" s="365"/>
    </row>
    <row r="2301" ht="12">
      <c r="F2301" s="365"/>
    </row>
    <row r="2302" ht="12">
      <c r="F2302" s="365"/>
    </row>
    <row r="2303" ht="12">
      <c r="F2303" s="365"/>
    </row>
    <row r="2304" ht="12">
      <c r="F2304" s="365"/>
    </row>
    <row r="2305" ht="12">
      <c r="F2305" s="365"/>
    </row>
    <row r="2306" ht="12">
      <c r="F2306" s="365"/>
    </row>
    <row r="2307" ht="12">
      <c r="F2307" s="365"/>
    </row>
    <row r="2308" ht="12">
      <c r="F2308" s="365"/>
    </row>
    <row r="2309" ht="12">
      <c r="F2309" s="365"/>
    </row>
    <row r="2310" ht="12">
      <c r="F2310" s="365"/>
    </row>
    <row r="2311" ht="12">
      <c r="F2311" s="365"/>
    </row>
    <row r="2312" ht="12">
      <c r="F2312" s="365"/>
    </row>
    <row r="2313" ht="12">
      <c r="F2313" s="365"/>
    </row>
    <row r="2314" ht="12">
      <c r="F2314" s="365"/>
    </row>
    <row r="2315" ht="12">
      <c r="F2315" s="365"/>
    </row>
    <row r="2316" ht="12">
      <c r="F2316" s="365"/>
    </row>
    <row r="2317" ht="12">
      <c r="F2317" s="365"/>
    </row>
    <row r="2318" ht="12">
      <c r="F2318" s="365"/>
    </row>
    <row r="2319" ht="12">
      <c r="F2319" s="365"/>
    </row>
    <row r="2320" ht="12">
      <c r="F2320" s="365"/>
    </row>
    <row r="2321" ht="12">
      <c r="F2321" s="365"/>
    </row>
    <row r="2322" ht="12">
      <c r="F2322" s="365"/>
    </row>
    <row r="2323" ht="12">
      <c r="F2323" s="365"/>
    </row>
    <row r="2324" ht="12">
      <c r="F2324" s="365"/>
    </row>
    <row r="2325" ht="12">
      <c r="F2325" s="365"/>
    </row>
    <row r="2326" ht="12">
      <c r="F2326" s="365"/>
    </row>
    <row r="2327" ht="12">
      <c r="F2327" s="365"/>
    </row>
    <row r="2328" ht="12">
      <c r="F2328" s="365"/>
    </row>
    <row r="2329" ht="12">
      <c r="F2329" s="365"/>
    </row>
    <row r="2330" ht="12">
      <c r="F2330" s="365"/>
    </row>
    <row r="2331" ht="12">
      <c r="F2331" s="365"/>
    </row>
    <row r="2332" ht="12">
      <c r="F2332" s="365"/>
    </row>
    <row r="2333" ht="12">
      <c r="F2333" s="365"/>
    </row>
    <row r="2334" ht="12">
      <c r="F2334" s="365"/>
    </row>
    <row r="2335" ht="12">
      <c r="F2335" s="365"/>
    </row>
    <row r="2336" ht="12">
      <c r="F2336" s="365"/>
    </row>
    <row r="2337" ht="12">
      <c r="F2337" s="365"/>
    </row>
    <row r="2338" ht="12">
      <c r="F2338" s="365"/>
    </row>
    <row r="2339" ht="12">
      <c r="F2339" s="365"/>
    </row>
    <row r="2340" ht="12">
      <c r="F2340" s="365"/>
    </row>
    <row r="2341" ht="12">
      <c r="F2341" s="365"/>
    </row>
    <row r="2342" ht="12">
      <c r="F2342" s="365"/>
    </row>
    <row r="2343" ht="12">
      <c r="F2343" s="365"/>
    </row>
    <row r="2344" ht="12">
      <c r="F2344" s="365"/>
    </row>
    <row r="2345" ht="12">
      <c r="F2345" s="365"/>
    </row>
    <row r="2346" ht="12">
      <c r="F2346" s="365"/>
    </row>
    <row r="2347" ht="12">
      <c r="F2347" s="365"/>
    </row>
    <row r="2348" ht="12">
      <c r="F2348" s="365"/>
    </row>
    <row r="2349" ht="12">
      <c r="F2349" s="365"/>
    </row>
    <row r="2350" ht="12">
      <c r="F2350" s="365"/>
    </row>
    <row r="2351" ht="12">
      <c r="F2351" s="365"/>
    </row>
    <row r="2352" ht="12">
      <c r="F2352" s="365"/>
    </row>
    <row r="2353" ht="12">
      <c r="F2353" s="365"/>
    </row>
    <row r="2354" ht="12">
      <c r="F2354" s="365"/>
    </row>
    <row r="2355" ht="12">
      <c r="F2355" s="365"/>
    </row>
    <row r="2356" ht="12">
      <c r="F2356" s="365"/>
    </row>
    <row r="2357" ht="12">
      <c r="F2357" s="365"/>
    </row>
    <row r="2358" ht="12">
      <c r="F2358" s="365"/>
    </row>
    <row r="2359" ht="12">
      <c r="F2359" s="365"/>
    </row>
    <row r="2360" ht="12">
      <c r="F2360" s="365"/>
    </row>
    <row r="2361" ht="12">
      <c r="F2361" s="365"/>
    </row>
    <row r="2362" ht="12">
      <c r="F2362" s="365"/>
    </row>
    <row r="2363" ht="12">
      <c r="F2363" s="365"/>
    </row>
    <row r="2364" ht="12">
      <c r="F2364" s="365"/>
    </row>
    <row r="2365" ht="12">
      <c r="F2365" s="365"/>
    </row>
    <row r="2366" ht="12">
      <c r="F2366" s="365"/>
    </row>
    <row r="2367" ht="12">
      <c r="F2367" s="365"/>
    </row>
    <row r="2368" ht="12">
      <c r="F2368" s="365"/>
    </row>
    <row r="2369" ht="12">
      <c r="F2369" s="365"/>
    </row>
    <row r="2370" ht="12">
      <c r="F2370" s="365"/>
    </row>
    <row r="2371" ht="12">
      <c r="F2371" s="365"/>
    </row>
    <row r="2372" ht="12">
      <c r="F2372" s="365"/>
    </row>
    <row r="2373" ht="12">
      <c r="F2373" s="365"/>
    </row>
    <row r="2374" ht="12">
      <c r="F2374" s="365"/>
    </row>
    <row r="2375" ht="12">
      <c r="F2375" s="365"/>
    </row>
    <row r="2376" ht="12">
      <c r="F2376" s="365"/>
    </row>
    <row r="2377" ht="12">
      <c r="F2377" s="365"/>
    </row>
    <row r="2378" ht="12">
      <c r="F2378" s="365"/>
    </row>
    <row r="2379" ht="12">
      <c r="F2379" s="365"/>
    </row>
    <row r="2380" ht="12">
      <c r="F2380" s="365"/>
    </row>
    <row r="2381" ht="12">
      <c r="F2381" s="365"/>
    </row>
    <row r="2382" ht="12">
      <c r="F2382" s="365"/>
    </row>
    <row r="2383" ht="12">
      <c r="F2383" s="365"/>
    </row>
    <row r="2384" ht="12">
      <c r="F2384" s="365"/>
    </row>
    <row r="2385" ht="12">
      <c r="F2385" s="365"/>
    </row>
    <row r="2386" ht="12">
      <c r="F2386" s="365"/>
    </row>
    <row r="2387" ht="12">
      <c r="F2387" s="365"/>
    </row>
    <row r="2388" ht="12">
      <c r="F2388" s="365"/>
    </row>
    <row r="2389" ht="12">
      <c r="F2389" s="365"/>
    </row>
    <row r="2390" ht="12">
      <c r="F2390" s="365"/>
    </row>
    <row r="2391" ht="12">
      <c r="F2391" s="365"/>
    </row>
    <row r="2392" ht="12">
      <c r="F2392" s="365"/>
    </row>
    <row r="2393" ht="12">
      <c r="F2393" s="365"/>
    </row>
    <row r="2394" ht="12">
      <c r="F2394" s="365"/>
    </row>
    <row r="2395" ht="12">
      <c r="F2395" s="365"/>
    </row>
    <row r="2396" ht="12">
      <c r="F2396" s="365"/>
    </row>
    <row r="2397" ht="12">
      <c r="F2397" s="365"/>
    </row>
    <row r="2398" ht="12">
      <c r="F2398" s="365"/>
    </row>
    <row r="2399" ht="12">
      <c r="F2399" s="365"/>
    </row>
    <row r="2400" ht="12">
      <c r="F2400" s="365"/>
    </row>
    <row r="2401" ht="12">
      <c r="F2401" s="365"/>
    </row>
    <row r="2402" ht="12">
      <c r="F2402" s="365"/>
    </row>
    <row r="2403" ht="12">
      <c r="F2403" s="365"/>
    </row>
    <row r="2404" ht="12">
      <c r="F2404" s="365"/>
    </row>
    <row r="2405" ht="12">
      <c r="F2405" s="365"/>
    </row>
    <row r="2406" ht="12">
      <c r="F2406" s="365"/>
    </row>
    <row r="2407" ht="12">
      <c r="F2407" s="365"/>
    </row>
    <row r="2408" ht="12">
      <c r="F2408" s="365"/>
    </row>
    <row r="2409" ht="12">
      <c r="F2409" s="365"/>
    </row>
    <row r="2410" ht="12">
      <c r="F2410" s="365"/>
    </row>
    <row r="2411" ht="12">
      <c r="F2411" s="365"/>
    </row>
    <row r="2412" ht="12">
      <c r="F2412" s="365"/>
    </row>
    <row r="2413" ht="12">
      <c r="F2413" s="365"/>
    </row>
    <row r="2414" ht="12">
      <c r="F2414" s="365"/>
    </row>
    <row r="2415" ht="12">
      <c r="F2415" s="365"/>
    </row>
    <row r="2416" ht="12">
      <c r="F2416" s="365"/>
    </row>
    <row r="2417" ht="12">
      <c r="F2417" s="365"/>
    </row>
    <row r="2418" ht="12">
      <c r="F2418" s="365"/>
    </row>
    <row r="2419" ht="12">
      <c r="F2419" s="365"/>
    </row>
    <row r="2420" ht="12">
      <c r="F2420" s="365"/>
    </row>
    <row r="2421" ht="12">
      <c r="F2421" s="365"/>
    </row>
    <row r="2422" ht="12">
      <c r="F2422" s="365"/>
    </row>
    <row r="2423" ht="12">
      <c r="F2423" s="365"/>
    </row>
    <row r="2424" ht="12">
      <c r="F2424" s="365"/>
    </row>
    <row r="2425" ht="12">
      <c r="F2425" s="365"/>
    </row>
    <row r="2426" ht="12">
      <c r="F2426" s="365"/>
    </row>
    <row r="2427" ht="12">
      <c r="F2427" s="365"/>
    </row>
    <row r="2428" ht="12">
      <c r="F2428" s="365"/>
    </row>
    <row r="2429" ht="12">
      <c r="F2429" s="365"/>
    </row>
    <row r="2430" ht="12">
      <c r="F2430" s="365"/>
    </row>
    <row r="2431" ht="12">
      <c r="F2431" s="365"/>
    </row>
    <row r="2432" ht="12">
      <c r="F2432" s="365"/>
    </row>
    <row r="2433" ht="12">
      <c r="F2433" s="365"/>
    </row>
    <row r="2434" ht="12">
      <c r="F2434" s="365"/>
    </row>
    <row r="2435" ht="12">
      <c r="F2435" s="365"/>
    </row>
    <row r="2436" ht="12">
      <c r="F2436" s="365"/>
    </row>
    <row r="2437" ht="12">
      <c r="F2437" s="365"/>
    </row>
    <row r="2438" ht="12">
      <c r="F2438" s="365"/>
    </row>
    <row r="2439" ht="12">
      <c r="F2439" s="365"/>
    </row>
    <row r="2440" ht="12">
      <c r="F2440" s="365"/>
    </row>
    <row r="2441" ht="12">
      <c r="F2441" s="365"/>
    </row>
    <row r="2442" ht="12">
      <c r="F2442" s="365"/>
    </row>
    <row r="2443" ht="12">
      <c r="F2443" s="365"/>
    </row>
    <row r="2444" ht="12">
      <c r="F2444" s="365"/>
    </row>
    <row r="2445" ht="12">
      <c r="F2445" s="365"/>
    </row>
    <row r="2446" ht="12">
      <c r="F2446" s="365"/>
    </row>
    <row r="2447" ht="12">
      <c r="F2447" s="365"/>
    </row>
    <row r="2448" ht="12">
      <c r="F2448" s="365"/>
    </row>
    <row r="2449" ht="12">
      <c r="F2449" s="365"/>
    </row>
    <row r="2450" ht="12">
      <c r="F2450" s="365"/>
    </row>
    <row r="2451" ht="12">
      <c r="F2451" s="365"/>
    </row>
    <row r="2452" ht="12">
      <c r="F2452" s="365"/>
    </row>
    <row r="2453" ht="12">
      <c r="F2453" s="365"/>
    </row>
    <row r="2454" ht="12">
      <c r="F2454" s="365"/>
    </row>
    <row r="2455" ht="12">
      <c r="F2455" s="365"/>
    </row>
    <row r="2456" ht="12">
      <c r="F2456" s="365"/>
    </row>
    <row r="2457" ht="12">
      <c r="F2457" s="365"/>
    </row>
    <row r="2458" ht="12">
      <c r="F2458" s="365"/>
    </row>
    <row r="2459" ht="12">
      <c r="F2459" s="365"/>
    </row>
    <row r="2460" ht="12">
      <c r="F2460" s="365"/>
    </row>
    <row r="2461" ht="12">
      <c r="F2461" s="365"/>
    </row>
    <row r="2462" ht="12">
      <c r="F2462" s="365"/>
    </row>
    <row r="2463" ht="12">
      <c r="F2463" s="365"/>
    </row>
    <row r="2464" ht="12">
      <c r="F2464" s="365"/>
    </row>
    <row r="2465" ht="12">
      <c r="F2465" s="365"/>
    </row>
    <row r="2466" ht="12">
      <c r="F2466" s="365"/>
    </row>
    <row r="2467" ht="12">
      <c r="F2467" s="365"/>
    </row>
    <row r="2468" ht="12">
      <c r="F2468" s="365"/>
    </row>
    <row r="2469" ht="12">
      <c r="F2469" s="365"/>
    </row>
    <row r="2470" ht="12">
      <c r="F2470" s="365"/>
    </row>
    <row r="2471" ht="12">
      <c r="F2471" s="365"/>
    </row>
    <row r="2472" ht="12">
      <c r="F2472" s="365"/>
    </row>
    <row r="2473" ht="12">
      <c r="F2473" s="365"/>
    </row>
    <row r="2474" ht="12">
      <c r="F2474" s="365"/>
    </row>
    <row r="2475" ht="12">
      <c r="F2475" s="365"/>
    </row>
    <row r="2476" ht="12">
      <c r="F2476" s="365"/>
    </row>
    <row r="2477" ht="12">
      <c r="F2477" s="365"/>
    </row>
    <row r="2478" ht="12">
      <c r="F2478" s="365"/>
    </row>
    <row r="2479" ht="12">
      <c r="F2479" s="365"/>
    </row>
    <row r="2480" ht="12">
      <c r="F2480" s="365"/>
    </row>
    <row r="2481" ht="12">
      <c r="F2481" s="365"/>
    </row>
    <row r="2482" ht="12">
      <c r="F2482" s="365"/>
    </row>
    <row r="2483" ht="12">
      <c r="F2483" s="365"/>
    </row>
    <row r="2484" ht="12">
      <c r="F2484" s="365"/>
    </row>
    <row r="2485" ht="12">
      <c r="F2485" s="365"/>
    </row>
    <row r="2486" ht="12">
      <c r="F2486" s="365"/>
    </row>
    <row r="2487" ht="12">
      <c r="F2487" s="365"/>
    </row>
    <row r="2488" ht="12">
      <c r="F2488" s="365"/>
    </row>
    <row r="2489" ht="12">
      <c r="F2489" s="365"/>
    </row>
    <row r="2490" ht="12">
      <c r="F2490" s="365"/>
    </row>
    <row r="2491" ht="12">
      <c r="F2491" s="365"/>
    </row>
    <row r="2492" ht="12">
      <c r="F2492" s="365"/>
    </row>
    <row r="2493" ht="12">
      <c r="F2493" s="365"/>
    </row>
    <row r="2494" ht="12">
      <c r="F2494" s="365"/>
    </row>
    <row r="2495" ht="12">
      <c r="F2495" s="365"/>
    </row>
    <row r="2496" ht="12">
      <c r="F2496" s="365"/>
    </row>
    <row r="2497" ht="12">
      <c r="F2497" s="365"/>
    </row>
    <row r="2498" ht="12">
      <c r="F2498" s="365"/>
    </row>
    <row r="2499" ht="12">
      <c r="F2499" s="365"/>
    </row>
    <row r="2500" ht="12">
      <c r="F2500" s="365"/>
    </row>
    <row r="2501" ht="12">
      <c r="F2501" s="365"/>
    </row>
    <row r="2502" ht="12">
      <c r="F2502" s="365"/>
    </row>
    <row r="2503" ht="12">
      <c r="F2503" s="365"/>
    </row>
    <row r="2504" ht="12">
      <c r="F2504" s="365"/>
    </row>
    <row r="2505" ht="12">
      <c r="F2505" s="365"/>
    </row>
    <row r="2506" ht="12">
      <c r="F2506" s="365"/>
    </row>
    <row r="2507" ht="12">
      <c r="F2507" s="365"/>
    </row>
    <row r="2508" ht="12">
      <c r="F2508" s="365"/>
    </row>
    <row r="2509" ht="12">
      <c r="F2509" s="365"/>
    </row>
    <row r="2510" ht="12">
      <c r="F2510" s="365"/>
    </row>
    <row r="2511" ht="12">
      <c r="F2511" s="365"/>
    </row>
    <row r="2512" ht="12">
      <c r="F2512" s="365"/>
    </row>
    <row r="2513" ht="12">
      <c r="F2513" s="365"/>
    </row>
    <row r="2514" ht="12">
      <c r="F2514" s="365"/>
    </row>
    <row r="2515" ht="12">
      <c r="F2515" s="365"/>
    </row>
    <row r="2516" ht="12">
      <c r="F2516" s="365"/>
    </row>
    <row r="2517" ht="12">
      <c r="F2517" s="365"/>
    </row>
    <row r="2518" ht="12">
      <c r="F2518" s="365"/>
    </row>
    <row r="2519" ht="12">
      <c r="F2519" s="365"/>
    </row>
    <row r="2520" ht="12">
      <c r="F2520" s="365"/>
    </row>
    <row r="2521" ht="12">
      <c r="F2521" s="365"/>
    </row>
    <row r="2522" ht="12">
      <c r="F2522" s="365"/>
    </row>
    <row r="2523" ht="12">
      <c r="F2523" s="365"/>
    </row>
    <row r="2524" ht="12">
      <c r="F2524" s="365"/>
    </row>
    <row r="2525" ht="12">
      <c r="F2525" s="365"/>
    </row>
    <row r="2526" ht="12">
      <c r="F2526" s="365"/>
    </row>
    <row r="2527" ht="12">
      <c r="F2527" s="365"/>
    </row>
    <row r="2528" ht="12">
      <c r="F2528" s="365"/>
    </row>
    <row r="2529" ht="12">
      <c r="F2529" s="365"/>
    </row>
    <row r="2530" ht="12">
      <c r="F2530" s="365"/>
    </row>
    <row r="2531" ht="12">
      <c r="F2531" s="365"/>
    </row>
    <row r="2532" ht="12">
      <c r="F2532" s="365"/>
    </row>
    <row r="2533" ht="12">
      <c r="F2533" s="365"/>
    </row>
    <row r="2534" ht="12">
      <c r="F2534" s="365"/>
    </row>
    <row r="2535" ht="12">
      <c r="F2535" s="365"/>
    </row>
    <row r="2536" ht="12">
      <c r="F2536" s="365"/>
    </row>
    <row r="2537" ht="12">
      <c r="F2537" s="365"/>
    </row>
    <row r="2538" ht="12">
      <c r="F2538" s="365"/>
    </row>
    <row r="2539" ht="12">
      <c r="F2539" s="365"/>
    </row>
    <row r="2540" ht="12">
      <c r="F2540" s="365"/>
    </row>
    <row r="2541" ht="12">
      <c r="F2541" s="365"/>
    </row>
    <row r="2542" ht="12">
      <c r="F2542" s="365"/>
    </row>
    <row r="2543" ht="12">
      <c r="F2543" s="365"/>
    </row>
    <row r="2544" ht="12">
      <c r="F2544" s="365"/>
    </row>
    <row r="2545" ht="12">
      <c r="F2545" s="365"/>
    </row>
    <row r="2546" ht="12">
      <c r="F2546" s="365"/>
    </row>
    <row r="2547" ht="12">
      <c r="F2547" s="365"/>
    </row>
    <row r="2548" ht="12">
      <c r="F2548" s="365"/>
    </row>
  </sheetData>
  <mergeCells count="6">
    <mergeCell ref="D3:D6"/>
    <mergeCell ref="A69:F71"/>
    <mergeCell ref="A90:F90"/>
    <mergeCell ref="F59:F60"/>
    <mergeCell ref="F33:F34"/>
    <mergeCell ref="D43:D44"/>
  </mergeCells>
  <printOptions gridLines="1" horizontalCentered="1"/>
  <pageMargins left="0.26" right="0.5" top="0.8" bottom="0.46" header="0.48" footer="0.28"/>
  <pageSetup firstPageNumber="11" useFirstPageNumber="1" horizontalDpi="600" verticalDpi="600" orientation="landscape" paperSize="9" scale="90" r:id="rId1"/>
  <headerFooter alignWithMargins="0">
    <oddHeader>&amp;C&amp;"Arial CE,Tučné"&amp;12Provozní transfery (dotace, příspěvky a granty) v roce 2009&amp;R&amp;"Arial CE,Tučné"Část A - příloha č. 7</oddHeader>
    <oddFooter>&amp;C&amp;P</oddFooter>
  </headerFooter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SheetLayoutView="100" workbookViewId="0" topLeftCell="A1">
      <pane xSplit="5" ySplit="2" topLeftCell="F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14" sqref="E14"/>
    </sheetView>
  </sheetViews>
  <sheetFormatPr defaultColWidth="9.00390625" defaultRowHeight="12.75"/>
  <cols>
    <col min="1" max="4" width="6.75390625" style="167" customWidth="1"/>
    <col min="5" max="5" width="67.625" style="168" customWidth="1"/>
    <col min="6" max="6" width="18.125" style="192" customWidth="1"/>
    <col min="7" max="7" width="45.375" style="170" customWidth="1"/>
    <col min="8" max="13" width="9.125" style="130" customWidth="1"/>
    <col min="14" max="16384" width="9.125" style="133" customWidth="1"/>
  </cols>
  <sheetData>
    <row r="1" spans="1:7" s="122" customFormat="1" ht="54.75" customHeight="1" thickBot="1">
      <c r="A1" s="120" t="s">
        <v>395</v>
      </c>
      <c r="B1" s="120" t="s">
        <v>396</v>
      </c>
      <c r="C1" s="120" t="s">
        <v>397</v>
      </c>
      <c r="D1" s="120"/>
      <c r="E1" s="121" t="s">
        <v>398</v>
      </c>
      <c r="F1" s="121" t="s">
        <v>565</v>
      </c>
      <c r="G1" s="121" t="s">
        <v>202</v>
      </c>
    </row>
    <row r="2" spans="1:15" s="126" customFormat="1" ht="25.5" customHeight="1" thickBot="1">
      <c r="A2" s="123" t="s">
        <v>399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3" s="131" customFormat="1" ht="15.75" customHeight="1">
      <c r="A3" s="127">
        <v>14690</v>
      </c>
      <c r="B3" s="127">
        <v>2212</v>
      </c>
      <c r="C3" s="127">
        <v>6121</v>
      </c>
      <c r="D3" s="127">
        <v>1</v>
      </c>
      <c r="E3" s="128" t="s">
        <v>400</v>
      </c>
      <c r="F3" s="340">
        <v>19390000</v>
      </c>
      <c r="G3" s="129" t="s">
        <v>401</v>
      </c>
      <c r="H3" s="130"/>
      <c r="I3" s="130"/>
      <c r="J3" s="130"/>
      <c r="K3" s="130"/>
      <c r="L3" s="130"/>
      <c r="M3" s="130"/>
    </row>
    <row r="4" spans="1:7" ht="15.75" customHeight="1">
      <c r="A4" s="132">
        <v>14524</v>
      </c>
      <c r="B4" s="132">
        <v>6171</v>
      </c>
      <c r="C4" s="132">
        <v>6121</v>
      </c>
      <c r="D4" s="127">
        <v>2</v>
      </c>
      <c r="E4" s="128" t="s">
        <v>402</v>
      </c>
      <c r="F4" s="341">
        <v>1040000</v>
      </c>
      <c r="G4" s="129" t="s">
        <v>401</v>
      </c>
    </row>
    <row r="5" spans="1:7" ht="15.75" customHeight="1">
      <c r="A5" s="134">
        <v>14900</v>
      </c>
      <c r="B5" s="135">
        <v>6171</v>
      </c>
      <c r="C5" s="135">
        <v>6121</v>
      </c>
      <c r="D5" s="127">
        <v>3</v>
      </c>
      <c r="E5" s="128" t="s">
        <v>252</v>
      </c>
      <c r="F5" s="341">
        <v>6000000</v>
      </c>
      <c r="G5" s="129" t="s">
        <v>401</v>
      </c>
    </row>
    <row r="6" spans="1:7" ht="15.75" customHeight="1">
      <c r="A6" s="136">
        <v>14770</v>
      </c>
      <c r="B6" s="136">
        <v>6171</v>
      </c>
      <c r="C6" s="135">
        <v>6121</v>
      </c>
      <c r="D6" s="127">
        <v>4</v>
      </c>
      <c r="E6" s="128" t="s">
        <v>253</v>
      </c>
      <c r="F6" s="341">
        <v>3000000</v>
      </c>
      <c r="G6" s="129" t="s">
        <v>401</v>
      </c>
    </row>
    <row r="7" spans="1:7" ht="15.75" customHeight="1">
      <c r="A7" s="136">
        <v>14631</v>
      </c>
      <c r="B7" s="136">
        <v>3113</v>
      </c>
      <c r="C7" s="135">
        <v>6121</v>
      </c>
      <c r="D7" s="127">
        <v>5</v>
      </c>
      <c r="E7" s="128" t="s">
        <v>254</v>
      </c>
      <c r="F7" s="340">
        <v>5350000</v>
      </c>
      <c r="G7" s="129" t="s">
        <v>401</v>
      </c>
    </row>
    <row r="8" spans="1:7" ht="15.75" customHeight="1">
      <c r="A8" s="135">
        <v>14871</v>
      </c>
      <c r="B8" s="137">
        <v>2221</v>
      </c>
      <c r="C8" s="138">
        <v>6121</v>
      </c>
      <c r="D8" s="127">
        <v>6</v>
      </c>
      <c r="E8" s="128" t="s">
        <v>255</v>
      </c>
      <c r="F8" s="340">
        <v>950000</v>
      </c>
      <c r="G8" s="129" t="s">
        <v>401</v>
      </c>
    </row>
    <row r="9" spans="1:7" ht="15.75" customHeight="1">
      <c r="A9" s="135">
        <v>14872</v>
      </c>
      <c r="B9" s="135">
        <v>2221</v>
      </c>
      <c r="C9" s="135">
        <v>6121</v>
      </c>
      <c r="D9" s="127">
        <v>7</v>
      </c>
      <c r="E9" s="128" t="s">
        <v>256</v>
      </c>
      <c r="F9" s="340">
        <v>850000</v>
      </c>
      <c r="G9" s="129" t="s">
        <v>401</v>
      </c>
    </row>
    <row r="10" spans="1:14" s="141" customFormat="1" ht="15.75" customHeight="1">
      <c r="A10" s="139">
        <v>14805</v>
      </c>
      <c r="B10" s="139">
        <v>2219</v>
      </c>
      <c r="C10" s="127">
        <v>6121</v>
      </c>
      <c r="D10" s="127">
        <v>8</v>
      </c>
      <c r="E10" s="128" t="s">
        <v>257</v>
      </c>
      <c r="F10" s="340">
        <v>3800000</v>
      </c>
      <c r="G10" s="129" t="s">
        <v>401</v>
      </c>
      <c r="H10" s="130"/>
      <c r="I10" s="130"/>
      <c r="J10" s="130"/>
      <c r="K10" s="130"/>
      <c r="L10" s="130"/>
      <c r="M10" s="130"/>
      <c r="N10" s="140"/>
    </row>
    <row r="11" spans="1:14" s="141" customFormat="1" ht="15.75" customHeight="1">
      <c r="A11" s="142">
        <v>14909</v>
      </c>
      <c r="B11" s="127">
        <v>2219</v>
      </c>
      <c r="C11" s="143">
        <v>6121</v>
      </c>
      <c r="D11" s="127">
        <v>9</v>
      </c>
      <c r="E11" s="144" t="s">
        <v>258</v>
      </c>
      <c r="F11" s="340">
        <v>3800000</v>
      </c>
      <c r="G11" s="129" t="s">
        <v>401</v>
      </c>
      <c r="H11" s="130"/>
      <c r="I11" s="130"/>
      <c r="J11" s="130"/>
      <c r="K11" s="130"/>
      <c r="L11" s="130"/>
      <c r="M11" s="130"/>
      <c r="N11" s="140"/>
    </row>
    <row r="12" spans="1:14" s="148" customFormat="1" ht="15.75" customHeight="1">
      <c r="A12" s="136">
        <v>14194</v>
      </c>
      <c r="B12" s="136">
        <v>2219</v>
      </c>
      <c r="C12" s="145">
        <v>6121</v>
      </c>
      <c r="D12" s="127">
        <v>10</v>
      </c>
      <c r="E12" s="146" t="s">
        <v>259</v>
      </c>
      <c r="F12" s="342">
        <v>85370000</v>
      </c>
      <c r="G12" s="129" t="s">
        <v>401</v>
      </c>
      <c r="H12" s="130"/>
      <c r="I12" s="130"/>
      <c r="J12" s="130"/>
      <c r="K12" s="130"/>
      <c r="L12" s="130"/>
      <c r="M12" s="130"/>
      <c r="N12" s="147"/>
    </row>
    <row r="13" spans="1:7" s="141" customFormat="1" ht="15.75" customHeight="1">
      <c r="A13" s="135">
        <v>14841</v>
      </c>
      <c r="B13" s="135">
        <v>3111</v>
      </c>
      <c r="C13" s="135">
        <v>6121</v>
      </c>
      <c r="D13" s="127">
        <v>11</v>
      </c>
      <c r="E13" s="128" t="s">
        <v>260</v>
      </c>
      <c r="F13" s="340">
        <v>6500000</v>
      </c>
      <c r="G13" s="129" t="s">
        <v>401</v>
      </c>
    </row>
    <row r="14" spans="1:7" ht="25.5" customHeight="1">
      <c r="A14" s="149">
        <v>11063</v>
      </c>
      <c r="B14" s="149">
        <v>2321</v>
      </c>
      <c r="C14" s="149">
        <v>6121</v>
      </c>
      <c r="D14" s="127">
        <v>12</v>
      </c>
      <c r="E14" s="150" t="s">
        <v>261</v>
      </c>
      <c r="F14" s="343">
        <v>211600000</v>
      </c>
      <c r="G14" s="129" t="s">
        <v>262</v>
      </c>
    </row>
    <row r="15" spans="1:7" s="151" customFormat="1" ht="15.75" customHeight="1">
      <c r="A15" s="135">
        <v>14932</v>
      </c>
      <c r="B15" s="135">
        <v>6409</v>
      </c>
      <c r="C15" s="135">
        <v>6121</v>
      </c>
      <c r="D15" s="127">
        <v>13</v>
      </c>
      <c r="E15" s="128" t="s">
        <v>263</v>
      </c>
      <c r="F15" s="341">
        <v>3000000</v>
      </c>
      <c r="G15" s="129" t="s">
        <v>401</v>
      </c>
    </row>
    <row r="16" spans="1:13" s="158" customFormat="1" ht="15.75" customHeight="1">
      <c r="A16" s="152">
        <v>14912</v>
      </c>
      <c r="B16" s="153">
        <v>6171</v>
      </c>
      <c r="C16" s="153">
        <v>6121</v>
      </c>
      <c r="D16" s="127">
        <v>14</v>
      </c>
      <c r="E16" s="154" t="s">
        <v>264</v>
      </c>
      <c r="F16" s="344">
        <v>800000</v>
      </c>
      <c r="G16" s="155" t="s">
        <v>401</v>
      </c>
      <c r="H16" s="156"/>
      <c r="I16" s="157"/>
      <c r="J16" s="156"/>
      <c r="K16" s="157"/>
      <c r="L16" s="156"/>
      <c r="M16" s="156"/>
    </row>
    <row r="17" spans="1:13" s="159" customFormat="1" ht="15.75" customHeight="1">
      <c r="A17" s="135">
        <v>14792</v>
      </c>
      <c r="B17" s="135">
        <v>3113</v>
      </c>
      <c r="C17" s="135">
        <v>6121</v>
      </c>
      <c r="D17" s="127">
        <v>15</v>
      </c>
      <c r="E17" s="128" t="s">
        <v>265</v>
      </c>
      <c r="F17" s="340">
        <v>500000</v>
      </c>
      <c r="G17" s="129" t="s">
        <v>401</v>
      </c>
      <c r="H17" s="141"/>
      <c r="I17" s="141"/>
      <c r="J17" s="141"/>
      <c r="K17" s="141"/>
      <c r="L17" s="141"/>
      <c r="M17" s="141"/>
    </row>
    <row r="18" spans="1:7" s="148" customFormat="1" ht="15.75" customHeight="1">
      <c r="A18" s="139">
        <v>14509</v>
      </c>
      <c r="B18" s="139">
        <v>3113</v>
      </c>
      <c r="C18" s="139">
        <v>6121</v>
      </c>
      <c r="D18" s="127">
        <v>16</v>
      </c>
      <c r="E18" s="146" t="s">
        <v>266</v>
      </c>
      <c r="F18" s="342">
        <v>10327000</v>
      </c>
      <c r="G18" s="129" t="s">
        <v>401</v>
      </c>
    </row>
    <row r="19" spans="1:7" ht="15.75" customHeight="1">
      <c r="A19" s="135">
        <v>4857</v>
      </c>
      <c r="B19" s="135">
        <v>3612</v>
      </c>
      <c r="C19" s="135">
        <v>6121</v>
      </c>
      <c r="D19" s="127">
        <v>17</v>
      </c>
      <c r="E19" s="129" t="s">
        <v>267</v>
      </c>
      <c r="F19" s="341">
        <v>1767000</v>
      </c>
      <c r="G19" s="129" t="s">
        <v>268</v>
      </c>
    </row>
    <row r="20" spans="1:8" ht="15.75" customHeight="1" thickBot="1">
      <c r="A20" s="135">
        <v>4826</v>
      </c>
      <c r="B20" s="135">
        <v>2321</v>
      </c>
      <c r="C20" s="135">
        <v>6121</v>
      </c>
      <c r="D20" s="127">
        <v>18</v>
      </c>
      <c r="E20" s="129" t="s">
        <v>269</v>
      </c>
      <c r="F20" s="345">
        <v>15000000</v>
      </c>
      <c r="G20" s="129" t="s">
        <v>270</v>
      </c>
      <c r="H20" s="160"/>
    </row>
    <row r="21" spans="1:13" s="166" customFormat="1" ht="16.5" thickBot="1">
      <c r="A21" s="161"/>
      <c r="B21" s="162"/>
      <c r="C21" s="162"/>
      <c r="D21" s="162"/>
      <c r="E21" s="163" t="s">
        <v>271</v>
      </c>
      <c r="F21" s="346">
        <f>SUM(F3:F20)</f>
        <v>379044000</v>
      </c>
      <c r="G21" s="164"/>
      <c r="H21" s="165"/>
      <c r="I21" s="165"/>
      <c r="J21" s="165"/>
      <c r="K21" s="165"/>
      <c r="L21" s="165"/>
      <c r="M21" s="165"/>
    </row>
    <row r="22" ht="15.75">
      <c r="F22" s="169"/>
    </row>
    <row r="23" ht="15.75">
      <c r="F23" s="169"/>
    </row>
    <row r="24" ht="15.75">
      <c r="F24" s="169"/>
    </row>
    <row r="25" ht="15.75">
      <c r="F25" s="169"/>
    </row>
    <row r="26" ht="15.75">
      <c r="F26" s="169"/>
    </row>
    <row r="27" ht="15.75">
      <c r="F27" s="169"/>
    </row>
    <row r="28" ht="15.75">
      <c r="F28" s="169"/>
    </row>
    <row r="29" spans="1:6" ht="15.75" customHeight="1">
      <c r="A29" s="171"/>
      <c r="B29" s="171"/>
      <c r="C29" s="171"/>
      <c r="D29" s="171"/>
      <c r="E29" s="172"/>
      <c r="F29" s="173"/>
    </row>
    <row r="30" spans="1:7" s="178" customFormat="1" ht="30.75" customHeight="1">
      <c r="A30" s="174"/>
      <c r="B30" s="174"/>
      <c r="C30" s="174"/>
      <c r="D30" s="174"/>
      <c r="E30" s="175"/>
      <c r="F30" s="176"/>
      <c r="G30" s="177"/>
    </row>
    <row r="31" spans="1:7" s="178" customFormat="1" ht="31.5" customHeight="1">
      <c r="A31" s="174"/>
      <c r="B31" s="174"/>
      <c r="C31" s="174"/>
      <c r="D31" s="174"/>
      <c r="E31" s="175"/>
      <c r="F31" s="179"/>
      <c r="G31" s="177"/>
    </row>
    <row r="32" spans="1:7" s="178" customFormat="1" ht="43.5" customHeight="1">
      <c r="A32" s="174"/>
      <c r="B32" s="174"/>
      <c r="C32" s="174"/>
      <c r="D32" s="174"/>
      <c r="E32" s="175"/>
      <c r="F32" s="179"/>
      <c r="G32" s="177"/>
    </row>
    <row r="33" spans="1:7" s="178" customFormat="1" ht="29.25" customHeight="1">
      <c r="A33" s="174"/>
      <c r="B33" s="174"/>
      <c r="C33" s="174"/>
      <c r="D33" s="174"/>
      <c r="E33" s="175"/>
      <c r="F33" s="176"/>
      <c r="G33" s="177"/>
    </row>
    <row r="34" spans="1:7" s="178" customFormat="1" ht="33.75" customHeight="1">
      <c r="A34" s="174"/>
      <c r="B34" s="174"/>
      <c r="C34" s="174"/>
      <c r="D34" s="174"/>
      <c r="E34" s="180"/>
      <c r="F34" s="176"/>
      <c r="G34" s="177"/>
    </row>
    <row r="35" spans="1:7" s="178" customFormat="1" ht="8.25" customHeight="1">
      <c r="A35" s="181"/>
      <c r="B35" s="181"/>
      <c r="C35" s="181"/>
      <c r="D35" s="181"/>
      <c r="E35" s="182"/>
      <c r="F35" s="183"/>
      <c r="G35" s="184"/>
    </row>
    <row r="36" spans="1:7" s="178" customFormat="1" ht="8.25" customHeight="1">
      <c r="A36" s="181"/>
      <c r="B36" s="181"/>
      <c r="C36" s="181"/>
      <c r="D36" s="181"/>
      <c r="E36" s="182"/>
      <c r="F36" s="183"/>
      <c r="G36" s="184"/>
    </row>
    <row r="37" spans="1:7" s="178" customFormat="1" ht="8.25" customHeight="1">
      <c r="A37" s="181"/>
      <c r="B37" s="181"/>
      <c r="C37" s="181"/>
      <c r="D37" s="181"/>
      <c r="E37" s="182"/>
      <c r="F37" s="183"/>
      <c r="G37" s="184"/>
    </row>
    <row r="38" spans="1:7" s="178" customFormat="1" ht="8.25" customHeight="1">
      <c r="A38" s="181"/>
      <c r="B38" s="181"/>
      <c r="C38" s="181"/>
      <c r="D38" s="181"/>
      <c r="E38" s="182"/>
      <c r="F38" s="183"/>
      <c r="G38" s="184"/>
    </row>
    <row r="39" spans="1:7" s="178" customFormat="1" ht="8.25" customHeight="1">
      <c r="A39" s="181"/>
      <c r="B39" s="181"/>
      <c r="C39" s="181"/>
      <c r="D39" s="181"/>
      <c r="E39" s="182"/>
      <c r="F39" s="183"/>
      <c r="G39" s="184"/>
    </row>
    <row r="40" spans="1:14" s="130" customFormat="1" ht="15.75">
      <c r="A40" s="181"/>
      <c r="B40" s="185"/>
      <c r="C40" s="185"/>
      <c r="D40" s="185"/>
      <c r="E40" s="180"/>
      <c r="F40" s="169"/>
      <c r="G40" s="184"/>
      <c r="N40" s="133"/>
    </row>
    <row r="41" spans="1:14" s="130" customFormat="1" ht="15.75">
      <c r="A41" s="186"/>
      <c r="B41" s="186"/>
      <c r="C41" s="186"/>
      <c r="D41" s="186"/>
      <c r="E41" s="180"/>
      <c r="F41" s="187"/>
      <c r="G41" s="188"/>
      <c r="N41" s="133"/>
    </row>
    <row r="42" spans="1:14" s="130" customFormat="1" ht="12.75">
      <c r="A42" s="186"/>
      <c r="B42" s="186"/>
      <c r="C42" s="186"/>
      <c r="D42" s="186"/>
      <c r="E42" s="175"/>
      <c r="F42" s="176"/>
      <c r="G42" s="188"/>
      <c r="N42" s="133"/>
    </row>
    <row r="43" spans="1:14" s="130" customFormat="1" ht="15.75">
      <c r="A43" s="186"/>
      <c r="B43" s="186"/>
      <c r="C43" s="186"/>
      <c r="D43" s="186"/>
      <c r="E43" s="180"/>
      <c r="F43" s="187"/>
      <c r="G43" s="188"/>
      <c r="N43" s="133"/>
    </row>
    <row r="44" spans="1:14" s="130" customFormat="1" ht="15.75">
      <c r="A44" s="186"/>
      <c r="B44" s="186"/>
      <c r="C44" s="186"/>
      <c r="D44" s="186"/>
      <c r="E44" s="180"/>
      <c r="F44" s="187"/>
      <c r="G44" s="188"/>
      <c r="N44" s="133"/>
    </row>
    <row r="45" spans="1:14" s="130" customFormat="1" ht="15.75">
      <c r="A45" s="186"/>
      <c r="B45" s="186"/>
      <c r="C45" s="186"/>
      <c r="D45" s="186"/>
      <c r="E45" s="180"/>
      <c r="F45" s="187"/>
      <c r="G45" s="188"/>
      <c r="N45" s="133"/>
    </row>
    <row r="46" spans="2:14" s="130" customFormat="1" ht="15.75">
      <c r="B46" s="180"/>
      <c r="C46" s="189"/>
      <c r="D46" s="189"/>
      <c r="E46" s="190"/>
      <c r="F46" s="187"/>
      <c r="G46" s="191"/>
      <c r="N46" s="133"/>
    </row>
    <row r="47" spans="1:14" s="130" customFormat="1" ht="15.75">
      <c r="A47" s="186"/>
      <c r="B47" s="186"/>
      <c r="C47" s="186"/>
      <c r="D47" s="186"/>
      <c r="E47" s="180"/>
      <c r="F47" s="187"/>
      <c r="G47" s="188"/>
      <c r="N47" s="133"/>
    </row>
    <row r="48" spans="1:14" s="130" customFormat="1" ht="15.75">
      <c r="A48" s="185"/>
      <c r="B48" s="185"/>
      <c r="C48" s="185"/>
      <c r="D48" s="185"/>
      <c r="E48" s="182"/>
      <c r="F48" s="169"/>
      <c r="G48" s="184"/>
      <c r="N48" s="133"/>
    </row>
    <row r="49" spans="1:14" s="130" customFormat="1" ht="15.75">
      <c r="A49" s="185"/>
      <c r="B49" s="185"/>
      <c r="C49" s="185"/>
      <c r="D49" s="185"/>
      <c r="E49" s="180"/>
      <c r="F49" s="169"/>
      <c r="G49" s="184"/>
      <c r="N49" s="133"/>
    </row>
    <row r="50" spans="1:14" s="130" customFormat="1" ht="15.75">
      <c r="A50" s="185"/>
      <c r="B50" s="185"/>
      <c r="C50" s="185"/>
      <c r="D50" s="185"/>
      <c r="E50" s="180"/>
      <c r="F50" s="169"/>
      <c r="G50" s="184"/>
      <c r="N50" s="133"/>
    </row>
    <row r="51" spans="1:14" s="130" customFormat="1" ht="15.75">
      <c r="A51" s="185"/>
      <c r="B51" s="185"/>
      <c r="C51" s="185"/>
      <c r="D51" s="185"/>
      <c r="E51" s="180"/>
      <c r="F51" s="169"/>
      <c r="G51" s="184"/>
      <c r="N51" s="133"/>
    </row>
    <row r="52" spans="1:14" s="130" customFormat="1" ht="15.75">
      <c r="A52" s="185"/>
      <c r="B52" s="185"/>
      <c r="C52" s="185"/>
      <c r="D52" s="185"/>
      <c r="E52" s="180"/>
      <c r="F52" s="169"/>
      <c r="G52" s="184"/>
      <c r="N52" s="133"/>
    </row>
    <row r="53" spans="1:14" s="130" customFormat="1" ht="15.75">
      <c r="A53" s="185"/>
      <c r="B53" s="185"/>
      <c r="C53" s="185"/>
      <c r="D53" s="185"/>
      <c r="E53" s="180"/>
      <c r="F53" s="169"/>
      <c r="G53" s="184"/>
      <c r="N53" s="133"/>
    </row>
    <row r="54" spans="1:14" s="130" customFormat="1" ht="15.75">
      <c r="A54" s="185"/>
      <c r="B54" s="185"/>
      <c r="C54" s="185"/>
      <c r="D54" s="185"/>
      <c r="E54" s="180"/>
      <c r="F54" s="169"/>
      <c r="G54" s="184"/>
      <c r="N54" s="133"/>
    </row>
    <row r="55" ht="15.75">
      <c r="E55" s="180"/>
    </row>
    <row r="56" ht="15.75">
      <c r="E56" s="180"/>
    </row>
    <row r="57" ht="15.75">
      <c r="E57" s="180"/>
    </row>
    <row r="58" ht="15.75">
      <c r="E58" s="180"/>
    </row>
    <row r="59" ht="15.75">
      <c r="E59" s="180"/>
    </row>
    <row r="60" ht="15.75">
      <c r="E60" s="180"/>
    </row>
    <row r="61" ht="15.75">
      <c r="E61" s="180"/>
    </row>
    <row r="62" ht="15.75">
      <c r="E62" s="180"/>
    </row>
    <row r="63" ht="15.75">
      <c r="E63" s="180"/>
    </row>
    <row r="64" ht="15.75">
      <c r="E64" s="180"/>
    </row>
    <row r="65" ht="15.75">
      <c r="E65" s="180"/>
    </row>
    <row r="66" ht="15.75">
      <c r="E66" s="180"/>
    </row>
    <row r="67" ht="15.75">
      <c r="E67" s="180"/>
    </row>
    <row r="68" ht="15.75">
      <c r="E68" s="180"/>
    </row>
    <row r="69" ht="15.75">
      <c r="E69" s="180"/>
    </row>
    <row r="70" ht="15.75">
      <c r="E70" s="180"/>
    </row>
    <row r="71" ht="15.75">
      <c r="E71" s="180"/>
    </row>
    <row r="72" ht="15.75">
      <c r="E72" s="180"/>
    </row>
  </sheetData>
  <printOptions/>
  <pageMargins left="0.42" right="0.24" top="1" bottom="1" header="0.4921259845" footer="0.4921259845"/>
  <pageSetup horizontalDpi="600" verticalDpi="600" orientation="landscape" paperSize="9" scale="90" r:id="rId2"/>
  <headerFooter alignWithMargins="0">
    <oddHeader>&amp;C&amp;"Arial,Tučné"&amp;12Schválený rozpočet investičních akcí na rok 2009 - individuální příslib&amp;R&amp;"Arial CE,Tučné"Část B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2"/>
  <sheetViews>
    <sheetView zoomScaleSheetLayoutView="100" workbookViewId="0" topLeftCell="A1">
      <pane xSplit="5" ySplit="1" topLeftCell="F50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59" sqref="F59"/>
    </sheetView>
  </sheetViews>
  <sheetFormatPr defaultColWidth="9.00390625" defaultRowHeight="12.75"/>
  <cols>
    <col min="1" max="4" width="6.75390625" style="167" customWidth="1"/>
    <col min="5" max="5" width="71.25390625" style="168" customWidth="1"/>
    <col min="6" max="6" width="18.00390625" style="192" customWidth="1"/>
    <col min="7" max="7" width="40.75390625" style="170" customWidth="1"/>
    <col min="8" max="13" width="9.125" style="130" customWidth="1"/>
    <col min="14" max="16384" width="9.125" style="133" customWidth="1"/>
  </cols>
  <sheetData>
    <row r="1" spans="1:7" s="122" customFormat="1" ht="54.75" customHeight="1" thickBot="1">
      <c r="A1" s="120" t="s">
        <v>395</v>
      </c>
      <c r="B1" s="120" t="s">
        <v>396</v>
      </c>
      <c r="C1" s="120" t="s">
        <v>397</v>
      </c>
      <c r="D1" s="120"/>
      <c r="E1" s="121" t="s">
        <v>398</v>
      </c>
      <c r="F1" s="121" t="s">
        <v>566</v>
      </c>
      <c r="G1" s="121" t="s">
        <v>202</v>
      </c>
    </row>
    <row r="2" spans="1:7" s="196" customFormat="1" ht="22.5" customHeight="1">
      <c r="A2" s="193" t="s">
        <v>272</v>
      </c>
      <c r="B2" s="194"/>
      <c r="C2" s="194"/>
      <c r="D2" s="194"/>
      <c r="E2" s="195"/>
      <c r="F2" s="195"/>
      <c r="G2" s="195"/>
    </row>
    <row r="3" spans="1:13" s="131" customFormat="1" ht="15.75" customHeight="1">
      <c r="A3" s="134">
        <v>24766</v>
      </c>
      <c r="B3" s="134">
        <v>2212</v>
      </c>
      <c r="C3" s="134">
        <v>6121</v>
      </c>
      <c r="D3" s="135">
        <v>1</v>
      </c>
      <c r="E3" s="197" t="s">
        <v>273</v>
      </c>
      <c r="F3" s="347">
        <v>70000</v>
      </c>
      <c r="G3" s="197" t="s">
        <v>401</v>
      </c>
      <c r="H3" s="130"/>
      <c r="I3" s="130"/>
      <c r="J3" s="130"/>
      <c r="K3" s="130"/>
      <c r="L3" s="130"/>
      <c r="M3" s="130"/>
    </row>
    <row r="4" spans="1:7" ht="15.75" customHeight="1">
      <c r="A4" s="132">
        <v>24767</v>
      </c>
      <c r="B4" s="132">
        <v>2212</v>
      </c>
      <c r="C4" s="132">
        <v>6121</v>
      </c>
      <c r="D4" s="198">
        <v>2</v>
      </c>
      <c r="E4" s="197" t="s">
        <v>274</v>
      </c>
      <c r="F4" s="348">
        <v>70000</v>
      </c>
      <c r="G4" s="197" t="s">
        <v>401</v>
      </c>
    </row>
    <row r="5" spans="1:7" ht="15.75" customHeight="1">
      <c r="A5" s="132">
        <v>24891</v>
      </c>
      <c r="B5" s="132">
        <v>2212</v>
      </c>
      <c r="C5" s="132">
        <v>6121</v>
      </c>
      <c r="D5" s="135">
        <v>3</v>
      </c>
      <c r="E5" s="197" t="s">
        <v>275</v>
      </c>
      <c r="F5" s="349">
        <v>150000</v>
      </c>
      <c r="G5" s="197" t="s">
        <v>401</v>
      </c>
    </row>
    <row r="6" spans="1:7" ht="15.75" customHeight="1">
      <c r="A6" s="135">
        <v>24933</v>
      </c>
      <c r="B6" s="135">
        <v>2219</v>
      </c>
      <c r="C6" s="135">
        <v>6121</v>
      </c>
      <c r="D6" s="198">
        <v>4</v>
      </c>
      <c r="E6" s="129" t="s">
        <v>276</v>
      </c>
      <c r="F6" s="340">
        <v>500000</v>
      </c>
      <c r="G6" s="197" t="s">
        <v>401</v>
      </c>
    </row>
    <row r="7" spans="1:7" ht="15.75" customHeight="1">
      <c r="A7" s="135">
        <v>24801</v>
      </c>
      <c r="B7" s="135">
        <v>2212</v>
      </c>
      <c r="C7" s="199">
        <v>6121</v>
      </c>
      <c r="D7" s="135">
        <v>5</v>
      </c>
      <c r="E7" s="129" t="s">
        <v>277</v>
      </c>
      <c r="F7" s="340">
        <v>300000</v>
      </c>
      <c r="G7" s="197" t="s">
        <v>401</v>
      </c>
    </row>
    <row r="8" spans="1:7" ht="15.75" customHeight="1">
      <c r="A8" s="134">
        <v>20749</v>
      </c>
      <c r="B8" s="127">
        <v>2219</v>
      </c>
      <c r="C8" s="127">
        <v>6121</v>
      </c>
      <c r="D8" s="198">
        <v>6</v>
      </c>
      <c r="E8" s="129" t="s">
        <v>278</v>
      </c>
      <c r="F8" s="341">
        <v>1000000</v>
      </c>
      <c r="G8" s="197" t="s">
        <v>401</v>
      </c>
    </row>
    <row r="9" spans="1:7" ht="15.75" customHeight="1">
      <c r="A9" s="135">
        <v>24887</v>
      </c>
      <c r="B9" s="135">
        <v>2321</v>
      </c>
      <c r="C9" s="135">
        <v>6121</v>
      </c>
      <c r="D9" s="135">
        <v>7</v>
      </c>
      <c r="E9" s="197" t="s">
        <v>279</v>
      </c>
      <c r="F9" s="340">
        <v>950000</v>
      </c>
      <c r="G9" s="197" t="s">
        <v>401</v>
      </c>
    </row>
    <row r="10" spans="1:7" ht="15.75" customHeight="1">
      <c r="A10" s="132">
        <v>24517</v>
      </c>
      <c r="B10" s="127">
        <v>3635</v>
      </c>
      <c r="C10" s="127">
        <v>6121</v>
      </c>
      <c r="D10" s="198">
        <v>8</v>
      </c>
      <c r="E10" s="129" t="s">
        <v>280</v>
      </c>
      <c r="F10" s="340">
        <v>2000000</v>
      </c>
      <c r="G10" s="197" t="s">
        <v>401</v>
      </c>
    </row>
    <row r="11" spans="1:7" ht="15.75" customHeight="1">
      <c r="A11" s="132">
        <v>24786</v>
      </c>
      <c r="B11" s="127">
        <v>4351</v>
      </c>
      <c r="C11" s="127">
        <v>6121</v>
      </c>
      <c r="D11" s="135">
        <v>9</v>
      </c>
      <c r="E11" s="129" t="s">
        <v>281</v>
      </c>
      <c r="F11" s="340">
        <v>4500000</v>
      </c>
      <c r="G11" s="197" t="s">
        <v>401</v>
      </c>
    </row>
    <row r="12" spans="1:7" ht="15.75" customHeight="1">
      <c r="A12" s="135">
        <v>24934</v>
      </c>
      <c r="B12" s="135">
        <v>2212</v>
      </c>
      <c r="C12" s="135">
        <v>6121</v>
      </c>
      <c r="D12" s="198">
        <v>10</v>
      </c>
      <c r="E12" s="129" t="s">
        <v>282</v>
      </c>
      <c r="F12" s="350">
        <v>300000</v>
      </c>
      <c r="G12" s="197" t="s">
        <v>401</v>
      </c>
    </row>
    <row r="13" spans="1:7" ht="15.75" customHeight="1">
      <c r="A13" s="200">
        <v>24935</v>
      </c>
      <c r="B13" s="200">
        <v>3113</v>
      </c>
      <c r="C13" s="200">
        <v>6121</v>
      </c>
      <c r="D13" s="135">
        <v>11</v>
      </c>
      <c r="E13" s="201" t="s">
        <v>283</v>
      </c>
      <c r="F13" s="341">
        <v>2000000</v>
      </c>
      <c r="G13" s="197" t="s">
        <v>401</v>
      </c>
    </row>
    <row r="14" spans="1:7" ht="15.75" customHeight="1">
      <c r="A14" s="134">
        <v>24850</v>
      </c>
      <c r="B14" s="135">
        <v>2212</v>
      </c>
      <c r="C14" s="135">
        <v>6121</v>
      </c>
      <c r="D14" s="198">
        <v>12</v>
      </c>
      <c r="E14" s="197" t="s">
        <v>284</v>
      </c>
      <c r="F14" s="350">
        <v>285000</v>
      </c>
      <c r="G14" s="197" t="s">
        <v>401</v>
      </c>
    </row>
    <row r="15" spans="1:7" ht="15.75" customHeight="1">
      <c r="A15" s="135">
        <v>24900</v>
      </c>
      <c r="B15" s="135">
        <v>6171</v>
      </c>
      <c r="C15" s="199">
        <v>6121</v>
      </c>
      <c r="D15" s="135">
        <v>13</v>
      </c>
      <c r="E15" s="129" t="s">
        <v>285</v>
      </c>
      <c r="F15" s="340">
        <v>600000</v>
      </c>
      <c r="G15" s="197" t="s">
        <v>401</v>
      </c>
    </row>
    <row r="16" spans="1:7" ht="15.75" customHeight="1">
      <c r="A16" s="135">
        <v>24853</v>
      </c>
      <c r="B16" s="135">
        <v>2212</v>
      </c>
      <c r="C16" s="135">
        <v>6121</v>
      </c>
      <c r="D16" s="198">
        <v>14</v>
      </c>
      <c r="E16" s="129" t="s">
        <v>286</v>
      </c>
      <c r="F16" s="350">
        <v>125000</v>
      </c>
      <c r="G16" s="197" t="s">
        <v>401</v>
      </c>
    </row>
    <row r="17" spans="1:7" ht="15.75" customHeight="1">
      <c r="A17" s="135">
        <v>24910</v>
      </c>
      <c r="B17" s="135">
        <v>2219</v>
      </c>
      <c r="C17" s="135">
        <v>6121</v>
      </c>
      <c r="D17" s="135">
        <v>15</v>
      </c>
      <c r="E17" s="129" t="s">
        <v>287</v>
      </c>
      <c r="F17" s="350">
        <v>850000</v>
      </c>
      <c r="G17" s="197" t="s">
        <v>401</v>
      </c>
    </row>
    <row r="18" spans="1:7" ht="15.75" customHeight="1">
      <c r="A18" s="200">
        <v>24936</v>
      </c>
      <c r="B18" s="200">
        <v>3632</v>
      </c>
      <c r="C18" s="200">
        <v>6121</v>
      </c>
      <c r="D18" s="198">
        <v>16</v>
      </c>
      <c r="E18" s="129" t="s">
        <v>550</v>
      </c>
      <c r="F18" s="341">
        <v>230000</v>
      </c>
      <c r="G18" s="197" t="s">
        <v>401</v>
      </c>
    </row>
    <row r="19" spans="1:7" ht="15.75" customHeight="1">
      <c r="A19" s="135">
        <v>24255</v>
      </c>
      <c r="B19" s="135">
        <v>2219</v>
      </c>
      <c r="C19" s="135">
        <v>6121</v>
      </c>
      <c r="D19" s="135">
        <v>17</v>
      </c>
      <c r="E19" s="129" t="s">
        <v>288</v>
      </c>
      <c r="F19" s="351">
        <v>1000000</v>
      </c>
      <c r="G19" s="197" t="s">
        <v>401</v>
      </c>
    </row>
    <row r="20" spans="1:7" ht="15.75" customHeight="1">
      <c r="A20" s="135">
        <v>24937</v>
      </c>
      <c r="B20" s="135">
        <v>2212</v>
      </c>
      <c r="C20" s="135">
        <v>6121</v>
      </c>
      <c r="D20" s="198">
        <v>18</v>
      </c>
      <c r="E20" s="197" t="s">
        <v>289</v>
      </c>
      <c r="F20" s="350">
        <v>140000</v>
      </c>
      <c r="G20" s="197" t="s">
        <v>401</v>
      </c>
    </row>
    <row r="21" spans="1:7" ht="15.75" customHeight="1">
      <c r="A21" s="134">
        <v>24909</v>
      </c>
      <c r="B21" s="135">
        <v>2219</v>
      </c>
      <c r="C21" s="135">
        <v>6121</v>
      </c>
      <c r="D21" s="135">
        <v>19</v>
      </c>
      <c r="E21" s="197" t="s">
        <v>258</v>
      </c>
      <c r="F21" s="350">
        <v>255000</v>
      </c>
      <c r="G21" s="197" t="s">
        <v>401</v>
      </c>
    </row>
    <row r="22" spans="1:7" ht="15.75" customHeight="1">
      <c r="A22" s="200">
        <v>24938</v>
      </c>
      <c r="B22" s="200">
        <v>5512</v>
      </c>
      <c r="C22" s="127">
        <v>6121</v>
      </c>
      <c r="D22" s="198">
        <v>20</v>
      </c>
      <c r="E22" s="129" t="s">
        <v>290</v>
      </c>
      <c r="F22" s="341">
        <v>200000</v>
      </c>
      <c r="G22" s="197" t="s">
        <v>401</v>
      </c>
    </row>
    <row r="23" spans="1:7" ht="15.75" customHeight="1">
      <c r="A23" s="127">
        <v>24390</v>
      </c>
      <c r="B23" s="127">
        <v>6409</v>
      </c>
      <c r="C23" s="127">
        <v>6121</v>
      </c>
      <c r="D23" s="135">
        <v>21</v>
      </c>
      <c r="E23" s="129" t="s">
        <v>291</v>
      </c>
      <c r="F23" s="340">
        <v>250000</v>
      </c>
      <c r="G23" s="197" t="s">
        <v>401</v>
      </c>
    </row>
    <row r="24" spans="1:7" ht="15.75" customHeight="1">
      <c r="A24" s="134">
        <v>24866</v>
      </c>
      <c r="B24" s="135">
        <v>2219</v>
      </c>
      <c r="C24" s="135">
        <v>6121</v>
      </c>
      <c r="D24" s="198">
        <v>22</v>
      </c>
      <c r="E24" s="197" t="s">
        <v>292</v>
      </c>
      <c r="F24" s="340">
        <v>67000</v>
      </c>
      <c r="G24" s="197" t="s">
        <v>401</v>
      </c>
    </row>
    <row r="25" spans="1:7" ht="15.75" customHeight="1">
      <c r="A25" s="127">
        <v>24776</v>
      </c>
      <c r="B25" s="127">
        <v>2321</v>
      </c>
      <c r="C25" s="127">
        <v>6121</v>
      </c>
      <c r="D25" s="135">
        <v>23</v>
      </c>
      <c r="E25" s="129" t="s">
        <v>293</v>
      </c>
      <c r="F25" s="340">
        <v>400000</v>
      </c>
      <c r="G25" s="197" t="s">
        <v>401</v>
      </c>
    </row>
    <row r="26" spans="1:7" ht="15.75" customHeight="1">
      <c r="A26" s="135">
        <v>24763</v>
      </c>
      <c r="B26" s="135">
        <v>3635</v>
      </c>
      <c r="C26" s="199">
        <v>6121</v>
      </c>
      <c r="D26" s="198">
        <v>24</v>
      </c>
      <c r="E26" s="197" t="s">
        <v>294</v>
      </c>
      <c r="F26" s="340">
        <v>2210000</v>
      </c>
      <c r="G26" s="197" t="s">
        <v>401</v>
      </c>
    </row>
    <row r="27" spans="1:7" ht="15.75" customHeight="1">
      <c r="A27" s="200">
        <v>24939</v>
      </c>
      <c r="B27" s="135">
        <v>2321</v>
      </c>
      <c r="C27" s="135">
        <v>6121</v>
      </c>
      <c r="D27" s="135">
        <v>25</v>
      </c>
      <c r="E27" s="129" t="s">
        <v>295</v>
      </c>
      <c r="F27" s="340">
        <v>650000</v>
      </c>
      <c r="G27" s="197" t="s">
        <v>401</v>
      </c>
    </row>
    <row r="28" spans="1:7" ht="15.75" customHeight="1">
      <c r="A28" s="202" t="s">
        <v>296</v>
      </c>
      <c r="B28" s="135">
        <v>2112</v>
      </c>
      <c r="C28" s="135">
        <v>6121</v>
      </c>
      <c r="D28" s="198">
        <v>26</v>
      </c>
      <c r="E28" s="129" t="s">
        <v>297</v>
      </c>
      <c r="F28" s="340">
        <v>130000</v>
      </c>
      <c r="G28" s="197" t="s">
        <v>401</v>
      </c>
    </row>
    <row r="29" spans="1:7" ht="15.75" customHeight="1">
      <c r="A29" s="132">
        <v>24863</v>
      </c>
      <c r="B29" s="132">
        <v>2219</v>
      </c>
      <c r="C29" s="132">
        <v>6121</v>
      </c>
      <c r="D29" s="135">
        <v>27</v>
      </c>
      <c r="E29" s="197" t="s">
        <v>298</v>
      </c>
      <c r="F29" s="349">
        <v>60000</v>
      </c>
      <c r="G29" s="197" t="s">
        <v>401</v>
      </c>
    </row>
    <row r="30" spans="1:7" ht="15.75" customHeight="1">
      <c r="A30" s="134">
        <v>20863</v>
      </c>
      <c r="B30" s="127">
        <v>2219</v>
      </c>
      <c r="C30" s="127">
        <v>6121</v>
      </c>
      <c r="D30" s="198">
        <v>28</v>
      </c>
      <c r="E30" s="197" t="s">
        <v>299</v>
      </c>
      <c r="F30" s="348">
        <v>1000000</v>
      </c>
      <c r="G30" s="197" t="s">
        <v>401</v>
      </c>
    </row>
    <row r="31" spans="1:7" ht="15.75" customHeight="1">
      <c r="A31" s="135">
        <v>24852</v>
      </c>
      <c r="B31" s="135">
        <v>2212</v>
      </c>
      <c r="C31" s="135">
        <v>6121</v>
      </c>
      <c r="D31" s="135">
        <v>29</v>
      </c>
      <c r="E31" s="129" t="s">
        <v>300</v>
      </c>
      <c r="F31" s="340">
        <v>575000</v>
      </c>
      <c r="G31" s="197" t="s">
        <v>401</v>
      </c>
    </row>
    <row r="32" spans="1:7" ht="15.75" customHeight="1">
      <c r="A32" s="200">
        <v>24940</v>
      </c>
      <c r="B32" s="200">
        <v>3311</v>
      </c>
      <c r="C32" s="200">
        <v>6121</v>
      </c>
      <c r="D32" s="198">
        <v>30</v>
      </c>
      <c r="E32" s="129" t="s">
        <v>301</v>
      </c>
      <c r="F32" s="341">
        <v>300000</v>
      </c>
      <c r="G32" s="197" t="s">
        <v>401</v>
      </c>
    </row>
    <row r="33" spans="1:7" ht="15.75" customHeight="1">
      <c r="A33" s="132">
        <v>24865</v>
      </c>
      <c r="B33" s="135">
        <v>2219</v>
      </c>
      <c r="C33" s="135">
        <v>6121</v>
      </c>
      <c r="D33" s="135">
        <v>31</v>
      </c>
      <c r="E33" s="197" t="s">
        <v>302</v>
      </c>
      <c r="F33" s="340">
        <v>1357000</v>
      </c>
      <c r="G33" s="197" t="s">
        <v>401</v>
      </c>
    </row>
    <row r="34" spans="1:7" ht="15.75" customHeight="1">
      <c r="A34" s="203">
        <v>24941</v>
      </c>
      <c r="B34" s="203">
        <v>3111</v>
      </c>
      <c r="C34" s="204">
        <v>6121</v>
      </c>
      <c r="D34" s="198">
        <v>32</v>
      </c>
      <c r="E34" s="129" t="s">
        <v>303</v>
      </c>
      <c r="F34" s="341">
        <v>70000</v>
      </c>
      <c r="G34" s="197" t="s">
        <v>401</v>
      </c>
    </row>
    <row r="35" spans="1:7" ht="15.75" customHeight="1">
      <c r="A35" s="205" t="s">
        <v>304</v>
      </c>
      <c r="B35" s="134">
        <v>3429</v>
      </c>
      <c r="C35" s="134">
        <v>6121</v>
      </c>
      <c r="D35" s="135">
        <v>33</v>
      </c>
      <c r="E35" s="129" t="s">
        <v>305</v>
      </c>
      <c r="F35" s="341">
        <v>648000</v>
      </c>
      <c r="G35" s="197" t="s">
        <v>401</v>
      </c>
    </row>
    <row r="36" spans="1:7" ht="15.75" customHeight="1">
      <c r="A36" s="132">
        <v>24800</v>
      </c>
      <c r="B36" s="135">
        <v>2212</v>
      </c>
      <c r="C36" s="135">
        <v>6121</v>
      </c>
      <c r="D36" s="198">
        <v>34</v>
      </c>
      <c r="E36" s="206" t="s">
        <v>306</v>
      </c>
      <c r="F36" s="340">
        <v>1600000</v>
      </c>
      <c r="G36" s="197" t="s">
        <v>401</v>
      </c>
    </row>
    <row r="37" spans="1:13" s="209" customFormat="1" ht="15.75" customHeight="1">
      <c r="A37" s="127">
        <v>24794</v>
      </c>
      <c r="B37" s="127">
        <v>3322</v>
      </c>
      <c r="C37" s="127">
        <v>6121</v>
      </c>
      <c r="D37" s="135">
        <v>35</v>
      </c>
      <c r="E37" s="129" t="s">
        <v>307</v>
      </c>
      <c r="F37" s="341">
        <v>300000</v>
      </c>
      <c r="G37" s="197" t="s">
        <v>401</v>
      </c>
      <c r="H37" s="207"/>
      <c r="I37" s="208"/>
      <c r="J37" s="208"/>
      <c r="K37" s="208"/>
      <c r="L37" s="208"/>
      <c r="M37" s="208"/>
    </row>
    <row r="38" spans="1:13" s="209" customFormat="1" ht="15.75" customHeight="1">
      <c r="A38" s="200">
        <v>24598</v>
      </c>
      <c r="B38" s="200">
        <v>2212</v>
      </c>
      <c r="C38" s="135">
        <v>6121</v>
      </c>
      <c r="D38" s="198">
        <v>36</v>
      </c>
      <c r="E38" s="129" t="s">
        <v>308</v>
      </c>
      <c r="F38" s="351">
        <v>100000</v>
      </c>
      <c r="G38" s="197" t="s">
        <v>401</v>
      </c>
      <c r="H38" s="207"/>
      <c r="I38" s="208"/>
      <c r="J38" s="208"/>
      <c r="K38" s="208"/>
      <c r="L38" s="208"/>
      <c r="M38" s="208"/>
    </row>
    <row r="39" spans="1:13" s="212" customFormat="1" ht="15.75" customHeight="1">
      <c r="A39" s="200">
        <v>24599</v>
      </c>
      <c r="B39" s="200">
        <v>2212</v>
      </c>
      <c r="C39" s="135">
        <v>6121</v>
      </c>
      <c r="D39" s="135">
        <v>37</v>
      </c>
      <c r="E39" s="129" t="s">
        <v>309</v>
      </c>
      <c r="F39" s="351">
        <v>100000</v>
      </c>
      <c r="G39" s="197" t="s">
        <v>401</v>
      </c>
      <c r="H39" s="210"/>
      <c r="I39" s="211"/>
      <c r="J39" s="211"/>
      <c r="K39" s="211"/>
      <c r="L39" s="211"/>
      <c r="M39" s="211"/>
    </row>
    <row r="40" spans="1:13" s="209" customFormat="1" ht="15.75" customHeight="1">
      <c r="A40" s="135">
        <v>20969</v>
      </c>
      <c r="B40" s="135">
        <v>2212</v>
      </c>
      <c r="C40" s="135">
        <v>6121</v>
      </c>
      <c r="D40" s="198">
        <v>38</v>
      </c>
      <c r="E40" s="129" t="s">
        <v>310</v>
      </c>
      <c r="F40" s="350">
        <v>610000</v>
      </c>
      <c r="G40" s="197" t="s">
        <v>401</v>
      </c>
      <c r="H40" s="207"/>
      <c r="I40" s="208"/>
      <c r="J40" s="208"/>
      <c r="K40" s="208"/>
      <c r="L40" s="208"/>
      <c r="M40" s="208"/>
    </row>
    <row r="41" spans="1:13" s="209" customFormat="1" ht="15.75" customHeight="1">
      <c r="A41" s="135">
        <v>24806</v>
      </c>
      <c r="B41" s="135">
        <v>2219</v>
      </c>
      <c r="C41" s="135">
        <v>6121</v>
      </c>
      <c r="D41" s="135">
        <v>39</v>
      </c>
      <c r="E41" s="129" t="s">
        <v>311</v>
      </c>
      <c r="F41" s="350">
        <v>110000</v>
      </c>
      <c r="G41" s="197" t="s">
        <v>401</v>
      </c>
      <c r="H41" s="213"/>
      <c r="I41" s="214"/>
      <c r="J41" s="208"/>
      <c r="K41" s="208"/>
      <c r="L41" s="208"/>
      <c r="M41" s="208"/>
    </row>
    <row r="42" spans="1:13" s="209" customFormat="1" ht="15.75" customHeight="1">
      <c r="A42" s="200">
        <v>24942</v>
      </c>
      <c r="B42" s="200">
        <v>2221</v>
      </c>
      <c r="C42" s="200">
        <v>6121</v>
      </c>
      <c r="D42" s="198">
        <v>40</v>
      </c>
      <c r="E42" s="129" t="s">
        <v>312</v>
      </c>
      <c r="F42" s="341">
        <v>100000</v>
      </c>
      <c r="G42" s="197" t="s">
        <v>401</v>
      </c>
      <c r="H42" s="207"/>
      <c r="I42" s="208"/>
      <c r="J42" s="208"/>
      <c r="K42" s="208"/>
      <c r="L42" s="208"/>
      <c r="M42" s="208"/>
    </row>
    <row r="43" spans="1:13" s="209" customFormat="1" ht="15.75" customHeight="1">
      <c r="A43" s="127">
        <v>24864</v>
      </c>
      <c r="B43" s="127">
        <v>2212</v>
      </c>
      <c r="C43" s="127">
        <v>6121</v>
      </c>
      <c r="D43" s="135">
        <v>41</v>
      </c>
      <c r="E43" s="129" t="s">
        <v>313</v>
      </c>
      <c r="F43" s="341">
        <v>1500000</v>
      </c>
      <c r="G43" s="197" t="s">
        <v>401</v>
      </c>
      <c r="H43" s="207"/>
      <c r="I43" s="208"/>
      <c r="J43" s="208"/>
      <c r="K43" s="208"/>
      <c r="L43" s="208"/>
      <c r="M43" s="208"/>
    </row>
    <row r="44" spans="1:13" s="209" customFormat="1" ht="15.75" customHeight="1">
      <c r="A44" s="134">
        <v>24740</v>
      </c>
      <c r="B44" s="127">
        <v>2321</v>
      </c>
      <c r="C44" s="127">
        <v>6121</v>
      </c>
      <c r="D44" s="198">
        <v>42</v>
      </c>
      <c r="E44" s="197" t="s">
        <v>448</v>
      </c>
      <c r="F44" s="340">
        <v>800000</v>
      </c>
      <c r="G44" s="197" t="s">
        <v>401</v>
      </c>
      <c r="H44" s="207"/>
      <c r="I44" s="208"/>
      <c r="J44" s="208"/>
      <c r="K44" s="208"/>
      <c r="L44" s="208"/>
      <c r="M44" s="208"/>
    </row>
    <row r="45" spans="1:13" s="209" customFormat="1" ht="15.75" customHeight="1">
      <c r="A45" s="215" t="s">
        <v>449</v>
      </c>
      <c r="B45" s="127">
        <v>2321</v>
      </c>
      <c r="C45" s="127">
        <v>6121</v>
      </c>
      <c r="D45" s="135">
        <v>43</v>
      </c>
      <c r="E45" s="129" t="s">
        <v>450</v>
      </c>
      <c r="F45" s="340">
        <v>2200000</v>
      </c>
      <c r="G45" s="197" t="s">
        <v>401</v>
      </c>
      <c r="H45" s="207"/>
      <c r="I45" s="208"/>
      <c r="J45" s="208"/>
      <c r="K45" s="208"/>
      <c r="L45" s="208"/>
      <c r="M45" s="208"/>
    </row>
    <row r="46" spans="1:13" s="209" customFormat="1" ht="15.75" customHeight="1">
      <c r="A46" s="200">
        <v>24943</v>
      </c>
      <c r="B46" s="135">
        <v>6171</v>
      </c>
      <c r="C46" s="135">
        <v>6121</v>
      </c>
      <c r="D46" s="198">
        <v>44</v>
      </c>
      <c r="E46" s="129" t="s">
        <v>120</v>
      </c>
      <c r="F46" s="341">
        <v>400000</v>
      </c>
      <c r="G46" s="197" t="s">
        <v>401</v>
      </c>
      <c r="H46" s="207"/>
      <c r="I46" s="208"/>
      <c r="J46" s="208"/>
      <c r="K46" s="208"/>
      <c r="L46" s="208"/>
      <c r="M46" s="208"/>
    </row>
    <row r="47" spans="1:13" s="217" customFormat="1" ht="15.75" customHeight="1">
      <c r="A47" s="200">
        <v>24944</v>
      </c>
      <c r="B47" s="200">
        <v>3429</v>
      </c>
      <c r="C47" s="200">
        <v>6121</v>
      </c>
      <c r="D47" s="135">
        <v>45</v>
      </c>
      <c r="E47" s="129" t="s">
        <v>121</v>
      </c>
      <c r="F47" s="341">
        <v>1000000</v>
      </c>
      <c r="G47" s="197" t="s">
        <v>401</v>
      </c>
      <c r="H47" s="216"/>
      <c r="I47" s="216"/>
      <c r="J47" s="216"/>
      <c r="K47" s="216"/>
      <c r="L47" s="216"/>
      <c r="M47" s="216"/>
    </row>
    <row r="48" spans="1:13" s="217" customFormat="1" ht="15.75" customHeight="1">
      <c r="A48" s="135">
        <v>24945</v>
      </c>
      <c r="B48" s="135">
        <v>2219</v>
      </c>
      <c r="C48" s="135">
        <v>6121</v>
      </c>
      <c r="D48" s="198">
        <v>46</v>
      </c>
      <c r="E48" s="197" t="s">
        <v>122</v>
      </c>
      <c r="F48" s="350">
        <v>200000</v>
      </c>
      <c r="G48" s="197" t="s">
        <v>401</v>
      </c>
      <c r="H48" s="216"/>
      <c r="I48" s="216"/>
      <c r="J48" s="216"/>
      <c r="K48" s="216"/>
      <c r="L48" s="216"/>
      <c r="M48" s="216"/>
    </row>
    <row r="49" spans="1:13" s="217" customFormat="1" ht="15.75" customHeight="1">
      <c r="A49" s="135">
        <v>24757</v>
      </c>
      <c r="B49" s="135">
        <v>2219</v>
      </c>
      <c r="C49" s="135">
        <v>6121</v>
      </c>
      <c r="D49" s="135">
        <v>47</v>
      </c>
      <c r="E49" s="129" t="s">
        <v>123</v>
      </c>
      <c r="F49" s="351">
        <v>60000</v>
      </c>
      <c r="G49" s="197" t="s">
        <v>401</v>
      </c>
      <c r="H49" s="216"/>
      <c r="I49" s="216"/>
      <c r="J49" s="216"/>
      <c r="K49" s="216"/>
      <c r="L49" s="216"/>
      <c r="M49" s="216"/>
    </row>
    <row r="50" spans="1:13" s="209" customFormat="1" ht="15.75" customHeight="1">
      <c r="A50" s="127">
        <v>24457</v>
      </c>
      <c r="B50" s="127">
        <v>2212</v>
      </c>
      <c r="C50" s="127">
        <v>6121</v>
      </c>
      <c r="D50" s="198">
        <v>48</v>
      </c>
      <c r="E50" s="129" t="s">
        <v>124</v>
      </c>
      <c r="F50" s="340">
        <v>100000</v>
      </c>
      <c r="G50" s="197" t="s">
        <v>401</v>
      </c>
      <c r="H50" s="207"/>
      <c r="I50" s="208"/>
      <c r="J50" s="208"/>
      <c r="K50" s="208"/>
      <c r="L50" s="208"/>
      <c r="M50" s="208"/>
    </row>
    <row r="51" spans="1:13" s="209" customFormat="1" ht="15.75" customHeight="1">
      <c r="A51" s="135">
        <v>24903</v>
      </c>
      <c r="B51" s="135">
        <v>6171</v>
      </c>
      <c r="C51" s="199">
        <v>6121</v>
      </c>
      <c r="D51" s="135">
        <v>49</v>
      </c>
      <c r="E51" s="129" t="s">
        <v>125</v>
      </c>
      <c r="F51" s="340">
        <v>500000</v>
      </c>
      <c r="G51" s="197" t="s">
        <v>401</v>
      </c>
      <c r="H51" s="207"/>
      <c r="I51" s="208"/>
      <c r="J51" s="208"/>
      <c r="K51" s="208"/>
      <c r="L51" s="208"/>
      <c r="M51" s="208"/>
    </row>
    <row r="52" spans="1:13" s="209" customFormat="1" ht="15.75" customHeight="1">
      <c r="A52" s="202" t="s">
        <v>126</v>
      </c>
      <c r="B52" s="135">
        <v>3113</v>
      </c>
      <c r="C52" s="135">
        <v>6121</v>
      </c>
      <c r="D52" s="198">
        <v>50</v>
      </c>
      <c r="E52" s="144" t="s">
        <v>127</v>
      </c>
      <c r="F52" s="340">
        <v>420000</v>
      </c>
      <c r="G52" s="197" t="s">
        <v>401</v>
      </c>
      <c r="H52" s="207"/>
      <c r="I52" s="208"/>
      <c r="J52" s="208"/>
      <c r="K52" s="208"/>
      <c r="L52" s="208"/>
      <c r="M52" s="208"/>
    </row>
    <row r="53" spans="1:13" s="220" customFormat="1" ht="15.75" customHeight="1">
      <c r="A53" s="200">
        <v>24946</v>
      </c>
      <c r="B53" s="200">
        <v>2212</v>
      </c>
      <c r="C53" s="200">
        <v>6121</v>
      </c>
      <c r="D53" s="135">
        <v>51</v>
      </c>
      <c r="E53" s="128" t="s">
        <v>128</v>
      </c>
      <c r="F53" s="341">
        <v>100000</v>
      </c>
      <c r="G53" s="197" t="s">
        <v>401</v>
      </c>
      <c r="H53" s="218"/>
      <c r="I53" s="219"/>
      <c r="J53" s="219"/>
      <c r="K53" s="219"/>
      <c r="L53" s="219"/>
      <c r="M53" s="219"/>
    </row>
    <row r="54" spans="1:13" s="220" customFormat="1" ht="15.75" customHeight="1">
      <c r="A54" s="200">
        <v>24947</v>
      </c>
      <c r="B54" s="200">
        <v>2219</v>
      </c>
      <c r="C54" s="200">
        <v>6121</v>
      </c>
      <c r="D54" s="198">
        <v>52</v>
      </c>
      <c r="E54" s="128" t="s">
        <v>129</v>
      </c>
      <c r="F54" s="341">
        <v>50000</v>
      </c>
      <c r="G54" s="197" t="s">
        <v>401</v>
      </c>
      <c r="H54" s="218"/>
      <c r="I54" s="219"/>
      <c r="J54" s="219"/>
      <c r="K54" s="219"/>
      <c r="L54" s="219"/>
      <c r="M54" s="219"/>
    </row>
    <row r="55" spans="1:13" s="220" customFormat="1" ht="15.75" customHeight="1">
      <c r="A55" s="134">
        <v>24868</v>
      </c>
      <c r="B55" s="135">
        <v>2219</v>
      </c>
      <c r="C55" s="135">
        <v>6121</v>
      </c>
      <c r="D55" s="135">
        <v>53</v>
      </c>
      <c r="E55" s="197" t="s">
        <v>130</v>
      </c>
      <c r="F55" s="351">
        <v>26000</v>
      </c>
      <c r="G55" s="221" t="s">
        <v>401</v>
      </c>
      <c r="H55" s="218"/>
      <c r="I55" s="219"/>
      <c r="J55" s="219"/>
      <c r="K55" s="219"/>
      <c r="L55" s="219"/>
      <c r="M55" s="219"/>
    </row>
    <row r="56" spans="1:13" s="220" customFormat="1" ht="15.75" customHeight="1">
      <c r="A56" s="135">
        <v>24858</v>
      </c>
      <c r="B56" s="135">
        <v>2219</v>
      </c>
      <c r="C56" s="135">
        <v>6121</v>
      </c>
      <c r="D56" s="198">
        <v>54</v>
      </c>
      <c r="E56" s="129" t="s">
        <v>131</v>
      </c>
      <c r="F56" s="350">
        <v>80000</v>
      </c>
      <c r="G56" s="197" t="s">
        <v>401</v>
      </c>
      <c r="H56" s="218"/>
      <c r="I56" s="219"/>
      <c r="J56" s="219"/>
      <c r="K56" s="219"/>
      <c r="L56" s="219"/>
      <c r="M56" s="219"/>
    </row>
    <row r="57" spans="1:13" s="220" customFormat="1" ht="15.75" customHeight="1">
      <c r="A57" s="134">
        <v>24367</v>
      </c>
      <c r="B57" s="135">
        <v>2219</v>
      </c>
      <c r="C57" s="135">
        <v>6121</v>
      </c>
      <c r="D57" s="135">
        <v>55</v>
      </c>
      <c r="E57" s="197" t="s">
        <v>132</v>
      </c>
      <c r="F57" s="349">
        <v>360000</v>
      </c>
      <c r="G57" s="197" t="s">
        <v>401</v>
      </c>
      <c r="H57" s="218"/>
      <c r="I57" s="219"/>
      <c r="J57" s="219"/>
      <c r="K57" s="219"/>
      <c r="L57" s="219"/>
      <c r="M57" s="219"/>
    </row>
    <row r="58" spans="1:13" s="220" customFormat="1" ht="15.75" customHeight="1">
      <c r="A58" s="135">
        <v>24799</v>
      </c>
      <c r="B58" s="135">
        <v>2212</v>
      </c>
      <c r="C58" s="135">
        <v>6121</v>
      </c>
      <c r="D58" s="198">
        <v>56</v>
      </c>
      <c r="E58" s="129" t="s">
        <v>133</v>
      </c>
      <c r="F58" s="350">
        <v>132000</v>
      </c>
      <c r="G58" s="197" t="s">
        <v>401</v>
      </c>
      <c r="H58" s="218"/>
      <c r="I58" s="219"/>
      <c r="J58" s="219"/>
      <c r="K58" s="219"/>
      <c r="L58" s="219"/>
      <c r="M58" s="219"/>
    </row>
    <row r="59" spans="1:13" s="220" customFormat="1" ht="15.75" customHeight="1">
      <c r="A59" s="135">
        <v>24780</v>
      </c>
      <c r="B59" s="135">
        <v>2219</v>
      </c>
      <c r="C59" s="132">
        <v>6121</v>
      </c>
      <c r="D59" s="135">
        <v>57</v>
      </c>
      <c r="E59" s="129" t="s">
        <v>134</v>
      </c>
      <c r="F59" s="340">
        <v>2680000</v>
      </c>
      <c r="G59" s="197" t="s">
        <v>401</v>
      </c>
      <c r="H59" s="218"/>
      <c r="I59" s="219"/>
      <c r="J59" s="219"/>
      <c r="K59" s="219"/>
      <c r="L59" s="219"/>
      <c r="M59" s="219"/>
    </row>
    <row r="60" spans="1:13" s="220" customFormat="1" ht="15.75" customHeight="1">
      <c r="A60" s="135">
        <v>24781</v>
      </c>
      <c r="B60" s="135">
        <v>2219</v>
      </c>
      <c r="C60" s="132">
        <v>6121</v>
      </c>
      <c r="D60" s="198">
        <v>58</v>
      </c>
      <c r="E60" s="129" t="s">
        <v>135</v>
      </c>
      <c r="F60" s="340">
        <v>1040000</v>
      </c>
      <c r="G60" s="197" t="s">
        <v>401</v>
      </c>
      <c r="H60" s="218"/>
      <c r="I60" s="219"/>
      <c r="J60" s="219"/>
      <c r="K60" s="219"/>
      <c r="L60" s="219"/>
      <c r="M60" s="219"/>
    </row>
    <row r="61" spans="1:13" s="209" customFormat="1" ht="15.75" customHeight="1">
      <c r="A61" s="200">
        <v>24948</v>
      </c>
      <c r="B61" s="200">
        <v>2219</v>
      </c>
      <c r="C61" s="200">
        <v>6121</v>
      </c>
      <c r="D61" s="135">
        <v>59</v>
      </c>
      <c r="E61" s="129" t="s">
        <v>136</v>
      </c>
      <c r="F61" s="341">
        <v>140000</v>
      </c>
      <c r="G61" s="197" t="s">
        <v>401</v>
      </c>
      <c r="H61" s="207"/>
      <c r="I61" s="208"/>
      <c r="J61" s="208"/>
      <c r="K61" s="208"/>
      <c r="L61" s="208"/>
      <c r="M61" s="208"/>
    </row>
    <row r="62" spans="1:13" s="209" customFormat="1" ht="15.75" customHeight="1">
      <c r="A62" s="222">
        <v>20865</v>
      </c>
      <c r="B62" s="200">
        <v>3631</v>
      </c>
      <c r="C62" s="200">
        <v>6121</v>
      </c>
      <c r="D62" s="198">
        <v>60</v>
      </c>
      <c r="E62" s="129" t="s">
        <v>137</v>
      </c>
      <c r="F62" s="340">
        <v>300000</v>
      </c>
      <c r="G62" s="197" t="s">
        <v>401</v>
      </c>
      <c r="H62" s="207"/>
      <c r="I62" s="208"/>
      <c r="J62" s="208"/>
      <c r="K62" s="208"/>
      <c r="L62" s="208"/>
      <c r="M62" s="208"/>
    </row>
    <row r="63" spans="1:13" s="158" customFormat="1" ht="15.75" customHeight="1">
      <c r="A63" s="223">
        <v>24519</v>
      </c>
      <c r="B63" s="152">
        <v>2141</v>
      </c>
      <c r="C63" s="152">
        <v>6121</v>
      </c>
      <c r="D63" s="152">
        <v>61</v>
      </c>
      <c r="E63" s="221" t="s">
        <v>138</v>
      </c>
      <c r="F63" s="352">
        <v>11500000</v>
      </c>
      <c r="G63" s="221" t="s">
        <v>401</v>
      </c>
      <c r="H63" s="156"/>
      <c r="I63" s="156"/>
      <c r="J63" s="156"/>
      <c r="K63" s="156"/>
      <c r="L63" s="156"/>
      <c r="M63" s="156"/>
    </row>
    <row r="64" spans="1:13" s="209" customFormat="1" ht="15.75" customHeight="1">
      <c r="A64" s="205">
        <v>24851</v>
      </c>
      <c r="B64" s="135">
        <v>2212</v>
      </c>
      <c r="C64" s="135">
        <v>6121</v>
      </c>
      <c r="D64" s="198">
        <v>62</v>
      </c>
      <c r="E64" s="197" t="s">
        <v>139</v>
      </c>
      <c r="F64" s="340">
        <v>298000</v>
      </c>
      <c r="G64" s="197" t="s">
        <v>401</v>
      </c>
      <c r="H64" s="207"/>
      <c r="I64" s="208"/>
      <c r="J64" s="208"/>
      <c r="K64" s="208"/>
      <c r="L64" s="208"/>
      <c r="M64" s="208"/>
    </row>
    <row r="65" spans="1:13" s="209" customFormat="1" ht="15.75" customHeight="1">
      <c r="A65" s="134">
        <v>24734</v>
      </c>
      <c r="B65" s="135">
        <v>2321</v>
      </c>
      <c r="C65" s="135">
        <v>6121</v>
      </c>
      <c r="D65" s="135">
        <v>63</v>
      </c>
      <c r="E65" s="197" t="s">
        <v>140</v>
      </c>
      <c r="F65" s="340">
        <v>330000</v>
      </c>
      <c r="G65" s="197" t="s">
        <v>401</v>
      </c>
      <c r="H65" s="207"/>
      <c r="I65" s="208"/>
      <c r="J65" s="208"/>
      <c r="K65" s="208"/>
      <c r="L65" s="208"/>
      <c r="M65" s="208"/>
    </row>
    <row r="66" spans="1:13" s="209" customFormat="1" ht="15.75" customHeight="1">
      <c r="A66" s="200">
        <v>24949</v>
      </c>
      <c r="B66" s="200">
        <v>3741</v>
      </c>
      <c r="C66" s="200">
        <v>6121</v>
      </c>
      <c r="D66" s="198">
        <v>64</v>
      </c>
      <c r="E66" s="129" t="s">
        <v>141</v>
      </c>
      <c r="F66" s="340">
        <v>1000000</v>
      </c>
      <c r="G66" s="197" t="s">
        <v>401</v>
      </c>
      <c r="H66" s="207"/>
      <c r="I66" s="208"/>
      <c r="J66" s="208"/>
      <c r="K66" s="208"/>
      <c r="L66" s="208"/>
      <c r="M66" s="208"/>
    </row>
    <row r="67" spans="1:13" s="209" customFormat="1" ht="15.75" customHeight="1">
      <c r="A67" s="134">
        <v>24899</v>
      </c>
      <c r="B67" s="199">
        <v>3113</v>
      </c>
      <c r="C67" s="199">
        <v>6121</v>
      </c>
      <c r="D67" s="135">
        <v>65</v>
      </c>
      <c r="E67" s="129" t="s">
        <v>142</v>
      </c>
      <c r="F67" s="340">
        <v>240000</v>
      </c>
      <c r="G67" s="197" t="s">
        <v>401</v>
      </c>
      <c r="H67" s="207"/>
      <c r="I67" s="208"/>
      <c r="J67" s="208"/>
      <c r="K67" s="208"/>
      <c r="L67" s="208"/>
      <c r="M67" s="208"/>
    </row>
    <row r="68" spans="1:13" s="209" customFormat="1" ht="15.75" customHeight="1">
      <c r="A68" s="135">
        <v>24795</v>
      </c>
      <c r="B68" s="135">
        <v>3141</v>
      </c>
      <c r="C68" s="199">
        <v>6121</v>
      </c>
      <c r="D68" s="198">
        <v>66</v>
      </c>
      <c r="E68" s="197" t="s">
        <v>143</v>
      </c>
      <c r="F68" s="340">
        <v>60000</v>
      </c>
      <c r="G68" s="197" t="s">
        <v>401</v>
      </c>
      <c r="H68" s="207"/>
      <c r="I68" s="208"/>
      <c r="J68" s="208"/>
      <c r="K68" s="208"/>
      <c r="L68" s="208"/>
      <c r="M68" s="208"/>
    </row>
    <row r="69" spans="1:13" s="209" customFormat="1" ht="15.75" customHeight="1">
      <c r="A69" s="139">
        <v>24950</v>
      </c>
      <c r="B69" s="136">
        <v>3113</v>
      </c>
      <c r="C69" s="136">
        <v>6121</v>
      </c>
      <c r="D69" s="135">
        <v>67</v>
      </c>
      <c r="E69" s="224" t="s">
        <v>144</v>
      </c>
      <c r="F69" s="342">
        <v>200000</v>
      </c>
      <c r="G69" s="197" t="s">
        <v>401</v>
      </c>
      <c r="H69" s="207"/>
      <c r="I69" s="208"/>
      <c r="J69" s="208"/>
      <c r="K69" s="208"/>
      <c r="L69" s="208"/>
      <c r="M69" s="208"/>
    </row>
    <row r="70" spans="1:13" s="229" customFormat="1" ht="15.75" customHeight="1" thickBot="1">
      <c r="A70" s="225">
        <v>395</v>
      </c>
      <c r="B70" s="225">
        <v>2310</v>
      </c>
      <c r="C70" s="225">
        <v>6121</v>
      </c>
      <c r="D70" s="198">
        <v>68</v>
      </c>
      <c r="E70" s="226" t="s">
        <v>145</v>
      </c>
      <c r="F70" s="353">
        <v>1000000</v>
      </c>
      <c r="G70" s="226" t="s">
        <v>270</v>
      </c>
      <c r="H70" s="227"/>
      <c r="I70" s="228"/>
      <c r="J70" s="228"/>
      <c r="K70" s="228"/>
      <c r="L70" s="228"/>
      <c r="M70" s="228"/>
    </row>
    <row r="71" spans="1:13" s="166" customFormat="1" ht="14.25" customHeight="1" thickBot="1">
      <c r="A71" s="230"/>
      <c r="B71" s="230"/>
      <c r="C71" s="230"/>
      <c r="D71" s="230"/>
      <c r="E71" s="231" t="s">
        <v>271</v>
      </c>
      <c r="F71" s="354">
        <f>SUM(F3:F70)</f>
        <v>52878000</v>
      </c>
      <c r="G71" s="232"/>
      <c r="H71" s="165"/>
      <c r="I71" s="165"/>
      <c r="J71" s="165"/>
      <c r="K71" s="165"/>
      <c r="L71" s="165"/>
      <c r="M71" s="165"/>
    </row>
    <row r="72" spans="1:6" ht="14.25" customHeight="1">
      <c r="A72" s="233"/>
      <c r="B72" s="233"/>
      <c r="C72" s="233"/>
      <c r="D72" s="233"/>
      <c r="E72" s="234"/>
      <c r="F72" s="183"/>
    </row>
    <row r="73" spans="1:7" ht="15.75">
      <c r="A73" s="235"/>
      <c r="B73" s="235"/>
      <c r="C73" s="235"/>
      <c r="D73" s="235"/>
      <c r="E73" s="235"/>
      <c r="F73" s="183"/>
      <c r="G73" s="236"/>
    </row>
    <row r="74" spans="1:7" ht="15.75">
      <c r="A74" s="235"/>
      <c r="B74" s="235"/>
      <c r="C74" s="235"/>
      <c r="D74" s="235"/>
      <c r="E74" s="235"/>
      <c r="F74" s="183"/>
      <c r="G74" s="236"/>
    </row>
    <row r="75" spans="1:7" ht="15.75">
      <c r="A75" s="235"/>
      <c r="B75" s="235"/>
      <c r="C75" s="235"/>
      <c r="D75" s="235"/>
      <c r="E75" s="235"/>
      <c r="F75" s="183"/>
      <c r="G75" s="236"/>
    </row>
    <row r="76" spans="1:7" ht="15.75">
      <c r="A76" s="235"/>
      <c r="B76" s="235"/>
      <c r="C76" s="235"/>
      <c r="D76" s="235"/>
      <c r="E76" s="235"/>
      <c r="F76" s="183"/>
      <c r="G76" s="236"/>
    </row>
    <row r="77" spans="1:7" ht="15.75">
      <c r="A77" s="235"/>
      <c r="B77" s="235"/>
      <c r="C77" s="235"/>
      <c r="D77" s="235"/>
      <c r="E77" s="235"/>
      <c r="F77" s="183"/>
      <c r="G77" s="236"/>
    </row>
    <row r="78" spans="6:13" s="237" customFormat="1" ht="12.75">
      <c r="F78" s="238"/>
      <c r="G78" s="184"/>
      <c r="H78" s="178"/>
      <c r="I78" s="178"/>
      <c r="J78" s="178"/>
      <c r="K78" s="178"/>
      <c r="L78" s="178"/>
      <c r="M78" s="178"/>
    </row>
    <row r="79" spans="1:7" s="178" customFormat="1" ht="8.25" customHeight="1">
      <c r="A79" s="181"/>
      <c r="B79" s="181"/>
      <c r="C79" s="181"/>
      <c r="D79" s="181"/>
      <c r="E79" s="182"/>
      <c r="F79" s="183"/>
      <c r="G79" s="184"/>
    </row>
    <row r="80" spans="1:7" s="178" customFormat="1" ht="11.25" customHeight="1">
      <c r="A80" s="181"/>
      <c r="B80" s="181"/>
      <c r="C80" s="181"/>
      <c r="D80" s="181"/>
      <c r="E80" s="182"/>
      <c r="F80" s="183"/>
      <c r="G80" s="184"/>
    </row>
    <row r="81" spans="1:7" s="178" customFormat="1" ht="11.25" customHeight="1">
      <c r="A81" s="181"/>
      <c r="B81" s="181"/>
      <c r="C81" s="181"/>
      <c r="D81" s="181"/>
      <c r="E81" s="182"/>
      <c r="F81" s="183"/>
      <c r="G81" s="184"/>
    </row>
    <row r="82" spans="1:7" s="178" customFormat="1" ht="11.25" customHeight="1">
      <c r="A82" s="181"/>
      <c r="B82" s="181"/>
      <c r="C82" s="181"/>
      <c r="D82" s="181"/>
      <c r="E82" s="182"/>
      <c r="F82" s="183"/>
      <c r="G82" s="184"/>
    </row>
    <row r="83" spans="1:7" s="178" customFormat="1" ht="11.25" customHeight="1">
      <c r="A83" s="181"/>
      <c r="B83" s="181"/>
      <c r="C83" s="181"/>
      <c r="D83" s="181"/>
      <c r="E83" s="182"/>
      <c r="F83" s="183"/>
      <c r="G83" s="184"/>
    </row>
    <row r="84" spans="1:7" s="178" customFormat="1" ht="11.25" customHeight="1">
      <c r="A84" s="181"/>
      <c r="B84" s="181"/>
      <c r="C84" s="181"/>
      <c r="D84" s="181"/>
      <c r="E84" s="182"/>
      <c r="F84" s="183"/>
      <c r="G84" s="184"/>
    </row>
    <row r="85" spans="1:7" s="178" customFormat="1" ht="11.25" customHeight="1">
      <c r="A85" s="181"/>
      <c r="B85" s="181"/>
      <c r="C85" s="181"/>
      <c r="D85" s="181"/>
      <c r="E85" s="182"/>
      <c r="F85" s="183"/>
      <c r="G85" s="184"/>
    </row>
    <row r="86" spans="1:7" s="178" customFormat="1" ht="11.25" customHeight="1">
      <c r="A86" s="181"/>
      <c r="B86" s="181"/>
      <c r="C86" s="181"/>
      <c r="D86" s="181"/>
      <c r="E86" s="182"/>
      <c r="F86" s="183"/>
      <c r="G86" s="184"/>
    </row>
    <row r="87" spans="1:7" s="178" customFormat="1" ht="17.25" customHeight="1">
      <c r="A87" s="181"/>
      <c r="B87" s="181"/>
      <c r="C87" s="181"/>
      <c r="D87" s="181"/>
      <c r="E87" s="182"/>
      <c r="F87" s="183"/>
      <c r="G87" s="184"/>
    </row>
    <row r="88" spans="1:7" s="178" customFormat="1" ht="43.5" customHeight="1">
      <c r="A88" s="239"/>
      <c r="B88" s="240"/>
      <c r="C88" s="241"/>
      <c r="D88" s="241"/>
      <c r="E88" s="242"/>
      <c r="F88" s="243"/>
      <c r="G88" s="244"/>
    </row>
    <row r="89" spans="1:7" s="178" customFormat="1" ht="30.75" customHeight="1">
      <c r="A89" s="174"/>
      <c r="B89" s="174"/>
      <c r="C89" s="174"/>
      <c r="D89" s="174"/>
      <c r="E89" s="175"/>
      <c r="F89" s="176"/>
      <c r="G89" s="177"/>
    </row>
    <row r="90" spans="1:7" s="178" customFormat="1" ht="30.75" customHeight="1">
      <c r="A90" s="174"/>
      <c r="B90" s="174"/>
      <c r="C90" s="174"/>
      <c r="D90" s="174"/>
      <c r="E90" s="175"/>
      <c r="F90" s="176"/>
      <c r="G90" s="177"/>
    </row>
    <row r="91" spans="1:7" s="178" customFormat="1" ht="31.5" customHeight="1">
      <c r="A91" s="174"/>
      <c r="B91" s="174"/>
      <c r="C91" s="174"/>
      <c r="D91" s="174"/>
      <c r="E91" s="175"/>
      <c r="F91" s="179"/>
      <c r="G91" s="177"/>
    </row>
    <row r="92" spans="1:7" s="178" customFormat="1" ht="43.5" customHeight="1">
      <c r="A92" s="174"/>
      <c r="B92" s="174"/>
      <c r="C92" s="174"/>
      <c r="D92" s="174"/>
      <c r="E92" s="175"/>
      <c r="F92" s="179"/>
      <c r="G92" s="177"/>
    </row>
    <row r="93" spans="1:7" s="178" customFormat="1" ht="29.25" customHeight="1">
      <c r="A93" s="174"/>
      <c r="B93" s="174"/>
      <c r="C93" s="174"/>
      <c r="D93" s="174"/>
      <c r="E93" s="175"/>
      <c r="F93" s="176"/>
      <c r="G93" s="177"/>
    </row>
    <row r="94" spans="1:7" s="178" customFormat="1" ht="33.75" customHeight="1">
      <c r="A94" s="174"/>
      <c r="B94" s="174"/>
      <c r="C94" s="174"/>
      <c r="D94" s="174"/>
      <c r="E94" s="180"/>
      <c r="F94" s="176"/>
      <c r="G94" s="177"/>
    </row>
    <row r="95" spans="1:7" s="178" customFormat="1" ht="8.25" customHeight="1">
      <c r="A95" s="181"/>
      <c r="B95" s="181"/>
      <c r="C95" s="181"/>
      <c r="D95" s="181"/>
      <c r="E95" s="182"/>
      <c r="F95" s="183"/>
      <c r="G95" s="184"/>
    </row>
    <row r="96" spans="1:7" s="178" customFormat="1" ht="8.25" customHeight="1">
      <c r="A96" s="181"/>
      <c r="B96" s="181"/>
      <c r="C96" s="181"/>
      <c r="D96" s="181"/>
      <c r="E96" s="182"/>
      <c r="F96" s="183"/>
      <c r="G96" s="184"/>
    </row>
    <row r="97" spans="1:7" s="178" customFormat="1" ht="8.25" customHeight="1">
      <c r="A97" s="181"/>
      <c r="B97" s="181"/>
      <c r="C97" s="181"/>
      <c r="D97" s="181"/>
      <c r="E97" s="182"/>
      <c r="F97" s="183"/>
      <c r="G97" s="184"/>
    </row>
    <row r="98" spans="1:7" s="178" customFormat="1" ht="8.25" customHeight="1">
      <c r="A98" s="181"/>
      <c r="B98" s="181"/>
      <c r="C98" s="181"/>
      <c r="D98" s="181"/>
      <c r="E98" s="182"/>
      <c r="F98" s="183"/>
      <c r="G98" s="184"/>
    </row>
    <row r="99" spans="1:7" s="178" customFormat="1" ht="8.25" customHeight="1">
      <c r="A99" s="181"/>
      <c r="B99" s="181"/>
      <c r="C99" s="181"/>
      <c r="D99" s="181"/>
      <c r="E99" s="182"/>
      <c r="F99" s="183"/>
      <c r="G99" s="184"/>
    </row>
    <row r="100" spans="1:14" s="130" customFormat="1" ht="15.75">
      <c r="A100" s="181"/>
      <c r="B100" s="185"/>
      <c r="C100" s="185"/>
      <c r="D100" s="185"/>
      <c r="E100" s="180"/>
      <c r="F100" s="169"/>
      <c r="G100" s="184"/>
      <c r="N100" s="133"/>
    </row>
    <row r="101" spans="1:14" s="130" customFormat="1" ht="15.75">
      <c r="A101" s="186"/>
      <c r="B101" s="186"/>
      <c r="C101" s="186"/>
      <c r="D101" s="186"/>
      <c r="E101" s="180"/>
      <c r="F101" s="187"/>
      <c r="G101" s="188"/>
      <c r="N101" s="133"/>
    </row>
    <row r="102" spans="1:14" s="130" customFormat="1" ht="12.75">
      <c r="A102" s="186"/>
      <c r="B102" s="186"/>
      <c r="C102" s="186"/>
      <c r="D102" s="186"/>
      <c r="E102" s="175"/>
      <c r="F102" s="176"/>
      <c r="G102" s="188"/>
      <c r="N102" s="133"/>
    </row>
    <row r="103" spans="1:14" s="130" customFormat="1" ht="15.75">
      <c r="A103" s="186"/>
      <c r="B103" s="186"/>
      <c r="C103" s="186"/>
      <c r="D103" s="186"/>
      <c r="E103" s="180"/>
      <c r="F103" s="187"/>
      <c r="G103" s="188"/>
      <c r="N103" s="133"/>
    </row>
    <row r="104" spans="1:14" s="130" customFormat="1" ht="15.75">
      <c r="A104" s="186"/>
      <c r="B104" s="186"/>
      <c r="C104" s="186"/>
      <c r="D104" s="186"/>
      <c r="E104" s="180"/>
      <c r="F104" s="187"/>
      <c r="G104" s="188"/>
      <c r="N104" s="133"/>
    </row>
    <row r="105" spans="1:14" s="130" customFormat="1" ht="15.75">
      <c r="A105" s="186"/>
      <c r="B105" s="186"/>
      <c r="C105" s="186"/>
      <c r="D105" s="186"/>
      <c r="E105" s="180"/>
      <c r="F105" s="187"/>
      <c r="G105" s="188"/>
      <c r="N105" s="133"/>
    </row>
    <row r="106" spans="2:14" s="130" customFormat="1" ht="15.75">
      <c r="B106" s="180"/>
      <c r="C106" s="189"/>
      <c r="D106" s="189"/>
      <c r="E106" s="190"/>
      <c r="F106" s="187"/>
      <c r="G106" s="191"/>
      <c r="N106" s="133"/>
    </row>
    <row r="107" spans="1:14" s="130" customFormat="1" ht="15.75">
      <c r="A107" s="186"/>
      <c r="B107" s="186"/>
      <c r="C107" s="186"/>
      <c r="D107" s="186"/>
      <c r="E107" s="180"/>
      <c r="F107" s="187"/>
      <c r="G107" s="188"/>
      <c r="N107" s="133"/>
    </row>
    <row r="108" spans="1:14" s="130" customFormat="1" ht="15.75">
      <c r="A108" s="185"/>
      <c r="B108" s="185"/>
      <c r="C108" s="185"/>
      <c r="D108" s="185"/>
      <c r="E108" s="182"/>
      <c r="F108" s="169"/>
      <c r="G108" s="184"/>
      <c r="N108" s="133"/>
    </row>
    <row r="109" spans="1:14" s="130" customFormat="1" ht="15.75">
      <c r="A109" s="185"/>
      <c r="B109" s="185"/>
      <c r="C109" s="185"/>
      <c r="D109" s="185"/>
      <c r="E109" s="180"/>
      <c r="F109" s="169"/>
      <c r="G109" s="184"/>
      <c r="N109" s="133"/>
    </row>
    <row r="110" spans="1:14" s="130" customFormat="1" ht="15.75">
      <c r="A110" s="185"/>
      <c r="B110" s="185"/>
      <c r="C110" s="185"/>
      <c r="D110" s="185"/>
      <c r="E110" s="180"/>
      <c r="F110" s="169"/>
      <c r="G110" s="184"/>
      <c r="N110" s="133"/>
    </row>
    <row r="111" spans="1:14" s="130" customFormat="1" ht="15.75">
      <c r="A111" s="185"/>
      <c r="B111" s="185"/>
      <c r="C111" s="185"/>
      <c r="D111" s="185"/>
      <c r="E111" s="180"/>
      <c r="F111" s="169"/>
      <c r="G111" s="184"/>
      <c r="N111" s="133"/>
    </row>
    <row r="112" spans="1:14" s="130" customFormat="1" ht="15.75">
      <c r="A112" s="185"/>
      <c r="B112" s="185"/>
      <c r="C112" s="185"/>
      <c r="D112" s="185"/>
      <c r="E112" s="180"/>
      <c r="F112" s="169"/>
      <c r="G112" s="184"/>
      <c r="N112" s="133"/>
    </row>
    <row r="113" spans="1:14" s="130" customFormat="1" ht="15.75">
      <c r="A113" s="185"/>
      <c r="B113" s="185"/>
      <c r="C113" s="185"/>
      <c r="D113" s="185"/>
      <c r="E113" s="180"/>
      <c r="F113" s="169"/>
      <c r="G113" s="184"/>
      <c r="N113" s="133"/>
    </row>
    <row r="114" spans="1:14" s="130" customFormat="1" ht="15.75">
      <c r="A114" s="185"/>
      <c r="B114" s="185"/>
      <c r="C114" s="185"/>
      <c r="D114" s="185"/>
      <c r="E114" s="180"/>
      <c r="F114" s="169"/>
      <c r="G114" s="184"/>
      <c r="N114" s="133"/>
    </row>
    <row r="115" ht="15.75">
      <c r="E115" s="180"/>
    </row>
    <row r="116" ht="15.75">
      <c r="E116" s="180"/>
    </row>
    <row r="117" ht="15.75">
      <c r="E117" s="180"/>
    </row>
    <row r="118" ht="15.75">
      <c r="E118" s="180"/>
    </row>
    <row r="119" ht="15.75">
      <c r="E119" s="180"/>
    </row>
    <row r="120" ht="15.75">
      <c r="E120" s="180"/>
    </row>
    <row r="121" ht="15.75">
      <c r="E121" s="180"/>
    </row>
    <row r="122" ht="15.75">
      <c r="E122" s="180"/>
    </row>
    <row r="123" ht="15.75">
      <c r="E123" s="180"/>
    </row>
    <row r="124" ht="15.75">
      <c r="E124" s="180"/>
    </row>
    <row r="125" ht="15.75">
      <c r="E125" s="180"/>
    </row>
    <row r="126" ht="15.75">
      <c r="E126" s="180"/>
    </row>
    <row r="127" ht="15.75">
      <c r="E127" s="180"/>
    </row>
    <row r="128" ht="15.75">
      <c r="E128" s="180"/>
    </row>
    <row r="129" ht="15.75">
      <c r="E129" s="180"/>
    </row>
    <row r="130" ht="15.75">
      <c r="E130" s="180"/>
    </row>
    <row r="131" ht="15.75">
      <c r="E131" s="180"/>
    </row>
    <row r="132" ht="15.75">
      <c r="E132" s="180"/>
    </row>
  </sheetData>
  <printOptions/>
  <pageMargins left="0.49" right="0.17" top="1" bottom="1" header="0.4921259845" footer="0.4921259845"/>
  <pageSetup firstPageNumber="2" useFirstPageNumber="1" horizontalDpi="600" verticalDpi="600" orientation="landscape" paperSize="9" scale="90" r:id="rId2"/>
  <headerFooter alignWithMargins="0">
    <oddHeader>&amp;C&amp;"Arial,Tučné"&amp;12Schválený rozpočet investičních akcí na rok 2009 - individuální příslib&amp;R&amp;"Arial CE,Tučné"Část B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15" sqref="G15"/>
    </sheetView>
  </sheetViews>
  <sheetFormatPr defaultColWidth="9.00390625" defaultRowHeight="12.75"/>
  <cols>
    <col min="1" max="4" width="6.75390625" style="133" customWidth="1"/>
    <col min="5" max="5" width="56.75390625" style="260" customWidth="1"/>
    <col min="6" max="6" width="16.25390625" style="133" customWidth="1"/>
    <col min="7" max="7" width="34.625" style="259" customWidth="1"/>
    <col min="8" max="16384" width="9.125" style="133" customWidth="1"/>
  </cols>
  <sheetData>
    <row r="1" spans="1:7" s="122" customFormat="1" ht="51" customHeight="1" thickBot="1">
      <c r="A1" s="120" t="s">
        <v>395</v>
      </c>
      <c r="B1" s="120" t="s">
        <v>396</v>
      </c>
      <c r="C1" s="120" t="s">
        <v>397</v>
      </c>
      <c r="D1" s="120"/>
      <c r="E1" s="121" t="s">
        <v>398</v>
      </c>
      <c r="F1" s="121" t="s">
        <v>567</v>
      </c>
      <c r="G1" s="121" t="s">
        <v>202</v>
      </c>
    </row>
    <row r="2" s="245" customFormat="1" ht="27" customHeight="1">
      <c r="A2" s="245" t="s">
        <v>146</v>
      </c>
    </row>
    <row r="3" spans="1:7" ht="15.75" customHeight="1">
      <c r="A3" s="246">
        <v>4519</v>
      </c>
      <c r="B3" s="246">
        <v>3636</v>
      </c>
      <c r="C3" s="246">
        <v>6119</v>
      </c>
      <c r="D3" s="246">
        <v>1</v>
      </c>
      <c r="E3" s="247" t="s">
        <v>147</v>
      </c>
      <c r="F3" s="355">
        <v>100000</v>
      </c>
      <c r="G3" s="248"/>
    </row>
    <row r="4" spans="1:7" ht="15.75" customHeight="1">
      <c r="A4" s="246">
        <v>4951</v>
      </c>
      <c r="B4" s="246">
        <v>3636</v>
      </c>
      <c r="C4" s="246">
        <v>6119</v>
      </c>
      <c r="D4" s="246">
        <v>2</v>
      </c>
      <c r="E4" s="247" t="s">
        <v>148</v>
      </c>
      <c r="F4" s="355">
        <v>200000</v>
      </c>
      <c r="G4" s="248"/>
    </row>
    <row r="5" spans="1:7" ht="15.75" customHeight="1">
      <c r="A5" s="249">
        <v>4952</v>
      </c>
      <c r="B5" s="249">
        <v>3636</v>
      </c>
      <c r="C5" s="249">
        <v>6119</v>
      </c>
      <c r="D5" s="246">
        <v>3</v>
      </c>
      <c r="E5" s="250" t="s">
        <v>149</v>
      </c>
      <c r="F5" s="356">
        <v>150000</v>
      </c>
      <c r="G5" s="251"/>
    </row>
    <row r="6" spans="1:7" ht="15.75" customHeight="1">
      <c r="A6" s="246">
        <v>4917</v>
      </c>
      <c r="B6" s="246">
        <v>3636</v>
      </c>
      <c r="C6" s="246">
        <v>6119</v>
      </c>
      <c r="D6" s="246">
        <v>4</v>
      </c>
      <c r="E6" s="252" t="s">
        <v>150</v>
      </c>
      <c r="F6" s="357">
        <v>200000</v>
      </c>
      <c r="G6" s="248"/>
    </row>
    <row r="7" spans="1:7" ht="15.75" customHeight="1">
      <c r="A7" s="246">
        <v>4918</v>
      </c>
      <c r="B7" s="246">
        <v>3636</v>
      </c>
      <c r="C7" s="246">
        <v>6119</v>
      </c>
      <c r="D7" s="246">
        <v>5</v>
      </c>
      <c r="E7" s="252" t="s">
        <v>151</v>
      </c>
      <c r="F7" s="357">
        <v>250000</v>
      </c>
      <c r="G7" s="248"/>
    </row>
    <row r="8" spans="1:7" ht="15.75" customHeight="1">
      <c r="A8" s="246">
        <v>4919</v>
      </c>
      <c r="B8" s="246">
        <v>3636</v>
      </c>
      <c r="C8" s="246">
        <v>6119</v>
      </c>
      <c r="D8" s="246">
        <v>6</v>
      </c>
      <c r="E8" s="252" t="s">
        <v>152</v>
      </c>
      <c r="F8" s="357">
        <v>250000</v>
      </c>
      <c r="G8" s="248"/>
    </row>
    <row r="9" spans="1:7" ht="15.75" customHeight="1">
      <c r="A9" s="246">
        <v>4834</v>
      </c>
      <c r="B9" s="246">
        <v>3636</v>
      </c>
      <c r="C9" s="246">
        <v>6119</v>
      </c>
      <c r="D9" s="246">
        <v>7</v>
      </c>
      <c r="E9" s="252" t="s">
        <v>153</v>
      </c>
      <c r="F9" s="357">
        <v>200000</v>
      </c>
      <c r="G9" s="248"/>
    </row>
    <row r="10" spans="1:7" ht="15.75" customHeight="1">
      <c r="A10" s="246">
        <v>4921</v>
      </c>
      <c r="B10" s="246">
        <v>3636</v>
      </c>
      <c r="C10" s="246">
        <v>6119</v>
      </c>
      <c r="D10" s="246">
        <v>8</v>
      </c>
      <c r="E10" s="252" t="s">
        <v>154</v>
      </c>
      <c r="F10" s="357">
        <v>200000</v>
      </c>
      <c r="G10" s="248"/>
    </row>
    <row r="11" spans="1:7" ht="15.75" customHeight="1">
      <c r="A11" s="246">
        <v>4832</v>
      </c>
      <c r="B11" s="246">
        <v>3636</v>
      </c>
      <c r="C11" s="246">
        <v>6119</v>
      </c>
      <c r="D11" s="246">
        <v>9</v>
      </c>
      <c r="E11" s="252" t="s">
        <v>155</v>
      </c>
      <c r="F11" s="357">
        <v>200000</v>
      </c>
      <c r="G11" s="248"/>
    </row>
    <row r="12" spans="1:7" ht="15.75" customHeight="1">
      <c r="A12" s="246">
        <v>4833</v>
      </c>
      <c r="B12" s="246">
        <v>3636</v>
      </c>
      <c r="C12" s="246">
        <v>6119</v>
      </c>
      <c r="D12" s="246">
        <v>10</v>
      </c>
      <c r="E12" s="252" t="s">
        <v>156</v>
      </c>
      <c r="F12" s="357">
        <v>100000</v>
      </c>
      <c r="G12" s="248"/>
    </row>
    <row r="13" spans="1:7" ht="15.75" customHeight="1">
      <c r="A13" s="246">
        <v>4763</v>
      </c>
      <c r="B13" s="246">
        <v>3636</v>
      </c>
      <c r="C13" s="246">
        <v>6119</v>
      </c>
      <c r="D13" s="246">
        <v>11</v>
      </c>
      <c r="E13" s="252" t="s">
        <v>157</v>
      </c>
      <c r="F13" s="357">
        <v>150000</v>
      </c>
      <c r="G13" s="248"/>
    </row>
    <row r="14" spans="1:7" ht="15.75" customHeight="1">
      <c r="A14" s="246">
        <v>4455</v>
      </c>
      <c r="B14" s="246">
        <v>3636</v>
      </c>
      <c r="C14" s="246">
        <v>6119</v>
      </c>
      <c r="D14" s="246">
        <v>12</v>
      </c>
      <c r="E14" s="252" t="s">
        <v>158</v>
      </c>
      <c r="F14" s="357">
        <v>100000</v>
      </c>
      <c r="G14" s="248"/>
    </row>
    <row r="15" spans="1:7" ht="15.75" customHeight="1">
      <c r="A15" s="246">
        <v>4923</v>
      </c>
      <c r="B15" s="246">
        <v>3636</v>
      </c>
      <c r="C15" s="246">
        <v>6119</v>
      </c>
      <c r="D15" s="246">
        <v>13</v>
      </c>
      <c r="E15" s="252" t="s">
        <v>159</v>
      </c>
      <c r="F15" s="358">
        <v>200000</v>
      </c>
      <c r="G15" s="248"/>
    </row>
    <row r="16" spans="1:7" ht="15.75" customHeight="1">
      <c r="A16" s="246">
        <v>4924</v>
      </c>
      <c r="B16" s="246">
        <v>3636</v>
      </c>
      <c r="C16" s="246">
        <v>6119</v>
      </c>
      <c r="D16" s="246">
        <v>14</v>
      </c>
      <c r="E16" s="252" t="s">
        <v>160</v>
      </c>
      <c r="F16" s="357">
        <v>100000</v>
      </c>
      <c r="G16" s="248"/>
    </row>
    <row r="17" spans="1:7" ht="15.75" customHeight="1">
      <c r="A17" s="246">
        <v>4925</v>
      </c>
      <c r="B17" s="246">
        <v>3636</v>
      </c>
      <c r="C17" s="246">
        <v>6119</v>
      </c>
      <c r="D17" s="246">
        <v>15</v>
      </c>
      <c r="E17" s="252" t="s">
        <v>161</v>
      </c>
      <c r="F17" s="357">
        <v>150000</v>
      </c>
      <c r="G17" s="248"/>
    </row>
    <row r="18" spans="1:7" ht="15.75" customHeight="1">
      <c r="A18" s="246">
        <v>4711</v>
      </c>
      <c r="B18" s="246">
        <v>3636</v>
      </c>
      <c r="C18" s="246">
        <v>6119</v>
      </c>
      <c r="D18" s="246">
        <v>16</v>
      </c>
      <c r="E18" s="252" t="s">
        <v>162</v>
      </c>
      <c r="F18" s="357">
        <v>50000</v>
      </c>
      <c r="G18" s="248"/>
    </row>
    <row r="19" spans="1:7" ht="15.75" customHeight="1">
      <c r="A19" s="246">
        <v>4927</v>
      </c>
      <c r="B19" s="246">
        <v>3636</v>
      </c>
      <c r="C19" s="246">
        <v>6119</v>
      </c>
      <c r="D19" s="246">
        <v>17</v>
      </c>
      <c r="E19" s="252" t="s">
        <v>163</v>
      </c>
      <c r="F19" s="357">
        <v>100000</v>
      </c>
      <c r="G19" s="248"/>
    </row>
    <row r="20" spans="1:9" ht="15.75" customHeight="1">
      <c r="A20" s="246">
        <v>4928</v>
      </c>
      <c r="B20" s="246">
        <v>3636</v>
      </c>
      <c r="C20" s="246">
        <v>6119</v>
      </c>
      <c r="D20" s="246">
        <v>18</v>
      </c>
      <c r="E20" s="252" t="s">
        <v>164</v>
      </c>
      <c r="F20" s="357">
        <v>60000</v>
      </c>
      <c r="G20" s="248"/>
      <c r="H20" s="608"/>
      <c r="I20" s="609"/>
    </row>
    <row r="21" spans="1:9" ht="15.75" customHeight="1">
      <c r="A21" s="246">
        <v>4929</v>
      </c>
      <c r="B21" s="246">
        <v>3636</v>
      </c>
      <c r="C21" s="246">
        <v>6119</v>
      </c>
      <c r="D21" s="246">
        <v>19</v>
      </c>
      <c r="E21" s="252" t="s">
        <v>165</v>
      </c>
      <c r="F21" s="357">
        <v>80000</v>
      </c>
      <c r="G21" s="248"/>
      <c r="H21" s="608"/>
      <c r="I21" s="609"/>
    </row>
    <row r="22" spans="1:7" ht="15.75" customHeight="1">
      <c r="A22" s="246">
        <v>4930</v>
      </c>
      <c r="B22" s="246">
        <v>3636</v>
      </c>
      <c r="C22" s="246">
        <v>6119</v>
      </c>
      <c r="D22" s="246">
        <v>20</v>
      </c>
      <c r="E22" s="252" t="s">
        <v>166</v>
      </c>
      <c r="F22" s="357">
        <v>80000</v>
      </c>
      <c r="G22" s="248"/>
    </row>
    <row r="23" spans="1:7" ht="15.75" customHeight="1" thickBot="1">
      <c r="A23" s="249">
        <v>4931</v>
      </c>
      <c r="B23" s="249">
        <v>3636</v>
      </c>
      <c r="C23" s="249">
        <v>6119</v>
      </c>
      <c r="D23" s="246">
        <v>21</v>
      </c>
      <c r="E23" s="253" t="s">
        <v>167</v>
      </c>
      <c r="F23" s="359">
        <v>80000</v>
      </c>
      <c r="G23" s="254"/>
    </row>
    <row r="24" spans="4:7" s="166" customFormat="1" ht="15.75" customHeight="1" thickBot="1">
      <c r="D24" s="255"/>
      <c r="E24" s="256" t="s">
        <v>271</v>
      </c>
      <c r="F24" s="360">
        <f>SUM(F3:F23)</f>
        <v>3000000</v>
      </c>
      <c r="G24" s="257"/>
    </row>
    <row r="37" ht="12.75">
      <c r="E37" s="258" t="s">
        <v>168</v>
      </c>
    </row>
  </sheetData>
  <mergeCells count="1">
    <mergeCell ref="H20:I21"/>
  </mergeCells>
  <hyperlinks>
    <hyperlink ref="E37" r:id="rId1" display="mailto:vykopal@gemo.cz"/>
  </hyperlinks>
  <printOptions/>
  <pageMargins left="0.59" right="0.43" top="1" bottom="1" header="0.4921259845" footer="0.4921259845"/>
  <pageSetup horizontalDpi="600" verticalDpi="600" orientation="landscape" paperSize="9" scale="90" r:id="rId2"/>
  <headerFooter alignWithMargins="0">
    <oddHeader>&amp;C&amp;"Arial,Tučné"&amp;12Schválený rozpočet investičních akcí na rok 2009 - individuální příslib&amp;R&amp;"Arial CE,Tučné"Část B</oddHeader>
    <oddFooter>&amp;C5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A24"/>
  <sheetViews>
    <sheetView workbookViewId="0" topLeftCell="A1">
      <selection activeCell="E19" sqref="E19"/>
    </sheetView>
  </sheetViews>
  <sheetFormatPr defaultColWidth="9.00390625" defaultRowHeight="12.75" outlineLevelCol="1"/>
  <cols>
    <col min="1" max="4" width="6.75390625" style="285" customWidth="1"/>
    <col min="5" max="5" width="56.75390625" style="285" customWidth="1"/>
    <col min="6" max="6" width="19.25390625" style="286" hidden="1" customWidth="1" outlineLevel="1"/>
    <col min="7" max="7" width="19.875" style="287" hidden="1" customWidth="1" outlineLevel="1"/>
    <col min="8" max="8" width="17.75390625" style="286" customWidth="1" outlineLevel="1"/>
    <col min="9" max="9" width="37.375" style="285" customWidth="1"/>
    <col min="10" max="10" width="29.25390625" style="285" customWidth="1"/>
    <col min="11" max="11" width="5.75390625" style="266" customWidth="1"/>
    <col min="12" max="12" width="9.125" style="266" hidden="1" customWidth="1"/>
    <col min="13" max="16384" width="9.125" style="266" customWidth="1"/>
  </cols>
  <sheetData>
    <row r="1" spans="1:9" s="122" customFormat="1" ht="49.5" customHeight="1" thickBot="1">
      <c r="A1" s="120" t="s">
        <v>395</v>
      </c>
      <c r="B1" s="120" t="s">
        <v>396</v>
      </c>
      <c r="C1" s="120" t="s">
        <v>397</v>
      </c>
      <c r="D1" s="120"/>
      <c r="E1" s="121" t="s">
        <v>398</v>
      </c>
      <c r="F1" s="121" t="s">
        <v>169</v>
      </c>
      <c r="G1" s="121" t="s">
        <v>202</v>
      </c>
      <c r="H1" s="121" t="s">
        <v>568</v>
      </c>
      <c r="I1" s="120" t="s">
        <v>202</v>
      </c>
    </row>
    <row r="2" s="261" customFormat="1" ht="27" customHeight="1">
      <c r="A2" s="261" t="s">
        <v>170</v>
      </c>
    </row>
    <row r="3" spans="1:10" ht="15.75" customHeight="1">
      <c r="A3" s="262">
        <v>4293</v>
      </c>
      <c r="B3" s="262">
        <v>3635</v>
      </c>
      <c r="C3" s="262">
        <v>6119</v>
      </c>
      <c r="D3" s="262">
        <v>1</v>
      </c>
      <c r="E3" s="263" t="s">
        <v>171</v>
      </c>
      <c r="F3" s="264">
        <v>417000</v>
      </c>
      <c r="G3" s="264"/>
      <c r="H3" s="264">
        <v>480000</v>
      </c>
      <c r="I3" s="265"/>
      <c r="J3" s="266"/>
    </row>
    <row r="4" spans="1:10" ht="15.75" customHeight="1">
      <c r="A4" s="267">
        <v>4913</v>
      </c>
      <c r="B4" s="267">
        <v>3635</v>
      </c>
      <c r="C4" s="267">
        <v>6119</v>
      </c>
      <c r="D4" s="262">
        <v>2</v>
      </c>
      <c r="E4" s="263" t="s">
        <v>172</v>
      </c>
      <c r="F4" s="268"/>
      <c r="G4" s="268"/>
      <c r="H4" s="264">
        <v>100000</v>
      </c>
      <c r="I4" s="269"/>
      <c r="J4" s="266"/>
    </row>
    <row r="5" spans="1:10" ht="15.75" customHeight="1">
      <c r="A5" s="262">
        <v>4431</v>
      </c>
      <c r="B5" s="262">
        <v>3635</v>
      </c>
      <c r="C5" s="262">
        <v>6119</v>
      </c>
      <c r="D5" s="262">
        <v>3</v>
      </c>
      <c r="E5" s="263" t="s">
        <v>173</v>
      </c>
      <c r="F5" s="264">
        <v>1000000</v>
      </c>
      <c r="G5" s="264"/>
      <c r="H5" s="264">
        <v>100000</v>
      </c>
      <c r="I5" s="270"/>
      <c r="J5" s="266"/>
    </row>
    <row r="6" spans="1:10" ht="15.75" customHeight="1">
      <c r="A6" s="267">
        <v>4914</v>
      </c>
      <c r="B6" s="267">
        <v>3635</v>
      </c>
      <c r="C6" s="267">
        <v>6119</v>
      </c>
      <c r="D6" s="262">
        <v>4</v>
      </c>
      <c r="E6" s="268" t="s">
        <v>174</v>
      </c>
      <c r="F6" s="264"/>
      <c r="G6" s="264"/>
      <c r="H6" s="264">
        <v>300000</v>
      </c>
      <c r="I6" s="271"/>
      <c r="J6" s="266"/>
    </row>
    <row r="7" spans="1:10" ht="15.75" customHeight="1">
      <c r="A7" s="262">
        <v>4585</v>
      </c>
      <c r="B7" s="262">
        <v>3635</v>
      </c>
      <c r="C7" s="262">
        <v>6119</v>
      </c>
      <c r="D7" s="262">
        <v>5</v>
      </c>
      <c r="E7" s="268" t="s">
        <v>175</v>
      </c>
      <c r="F7" s="264">
        <v>2000000</v>
      </c>
      <c r="G7" s="264"/>
      <c r="H7" s="264">
        <v>3200000</v>
      </c>
      <c r="I7" s="272"/>
      <c r="J7" s="266"/>
    </row>
    <row r="8" spans="1:10" ht="15.75" customHeight="1">
      <c r="A8" s="262">
        <v>4285</v>
      </c>
      <c r="B8" s="262">
        <v>3635</v>
      </c>
      <c r="C8" s="262">
        <v>6119</v>
      </c>
      <c r="D8" s="262">
        <v>6</v>
      </c>
      <c r="E8" s="268" t="s">
        <v>176</v>
      </c>
      <c r="F8" s="264">
        <v>1070000</v>
      </c>
      <c r="G8" s="264"/>
      <c r="H8" s="264">
        <v>500000</v>
      </c>
      <c r="I8" s="273"/>
      <c r="J8" s="266"/>
    </row>
    <row r="9" spans="1:10" ht="15.75" customHeight="1">
      <c r="A9" s="267">
        <v>4915</v>
      </c>
      <c r="B9" s="267">
        <v>3635</v>
      </c>
      <c r="C9" s="267">
        <v>6119</v>
      </c>
      <c r="D9" s="262">
        <v>7</v>
      </c>
      <c r="E9" s="268" t="s">
        <v>177</v>
      </c>
      <c r="F9" s="264"/>
      <c r="G9" s="264"/>
      <c r="H9" s="264">
        <v>50000</v>
      </c>
      <c r="I9" s="274"/>
      <c r="J9" s="266"/>
    </row>
    <row r="10" spans="1:10" ht="15.75" customHeight="1">
      <c r="A10" s="267">
        <v>4916</v>
      </c>
      <c r="B10" s="267">
        <v>3635</v>
      </c>
      <c r="C10" s="267">
        <v>6119</v>
      </c>
      <c r="D10" s="262">
        <v>8</v>
      </c>
      <c r="E10" s="268" t="s">
        <v>178</v>
      </c>
      <c r="F10" s="264"/>
      <c r="G10" s="264"/>
      <c r="H10" s="264">
        <v>400000</v>
      </c>
      <c r="I10" s="274"/>
      <c r="J10" s="266"/>
    </row>
    <row r="11" spans="1:10" ht="15.75" customHeight="1">
      <c r="A11" s="262">
        <v>4290</v>
      </c>
      <c r="B11" s="262">
        <v>3635</v>
      </c>
      <c r="C11" s="262">
        <v>6119</v>
      </c>
      <c r="D11" s="262">
        <v>9</v>
      </c>
      <c r="E11" s="268" t="s">
        <v>179</v>
      </c>
      <c r="F11" s="264">
        <v>550000</v>
      </c>
      <c r="G11" s="264"/>
      <c r="H11" s="264">
        <v>300000</v>
      </c>
      <c r="I11" s="275"/>
      <c r="J11" s="266"/>
    </row>
    <row r="12" spans="1:10" ht="15.75" customHeight="1" thickBot="1">
      <c r="A12" s="267">
        <v>4710</v>
      </c>
      <c r="B12" s="267">
        <v>3635</v>
      </c>
      <c r="C12" s="267">
        <v>6119</v>
      </c>
      <c r="D12" s="262">
        <v>10</v>
      </c>
      <c r="E12" s="268" t="s">
        <v>180</v>
      </c>
      <c r="F12" s="268"/>
      <c r="G12" s="268"/>
      <c r="H12" s="264">
        <v>70000</v>
      </c>
      <c r="I12" s="274"/>
      <c r="J12" s="266"/>
    </row>
    <row r="13" spans="1:235" s="281" customFormat="1" ht="19.5" customHeight="1" thickBot="1">
      <c r="A13" s="276"/>
      <c r="B13" s="276"/>
      <c r="C13" s="276"/>
      <c r="D13" s="276"/>
      <c r="E13" s="277" t="s">
        <v>271</v>
      </c>
      <c r="F13" s="278">
        <f>SUM(F3:F8)</f>
        <v>4487000</v>
      </c>
      <c r="G13" s="278">
        <f>SUM(G3:G8)</f>
        <v>0</v>
      </c>
      <c r="H13" s="278">
        <f>SUM(H3:H12)</f>
        <v>5500000</v>
      </c>
      <c r="I13" s="279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</row>
    <row r="14" spans="1:10" ht="19.5" customHeight="1">
      <c r="A14" s="282"/>
      <c r="B14" s="282"/>
      <c r="C14" s="282"/>
      <c r="D14" s="282"/>
      <c r="E14" s="283"/>
      <c r="F14" s="283"/>
      <c r="G14" s="284"/>
      <c r="H14" s="283"/>
      <c r="I14" s="283"/>
      <c r="J14" s="283"/>
    </row>
    <row r="15" ht="19.5" customHeight="1"/>
    <row r="16" ht="19.5" customHeight="1">
      <c r="E16" s="288"/>
    </row>
    <row r="17" ht="19.5" customHeight="1"/>
    <row r="18" ht="19.5" customHeight="1"/>
    <row r="19" ht="19.5" customHeight="1">
      <c r="E19" s="288"/>
    </row>
    <row r="20" ht="19.5" customHeight="1"/>
    <row r="21" ht="19.5" customHeight="1"/>
    <row r="22" ht="19.5" customHeight="1"/>
    <row r="23" ht="19.5" customHeight="1">
      <c r="E23" s="289"/>
    </row>
    <row r="24" ht="15">
      <c r="E24" s="289"/>
    </row>
  </sheetData>
  <printOptions/>
  <pageMargins left="0.93" right="0.1968503937007874" top="1.16" bottom="0.81" header="0.49" footer="0.37"/>
  <pageSetup horizontalDpi="600" verticalDpi="600" orientation="landscape" paperSize="9" scale="90" r:id="rId2"/>
  <headerFooter alignWithMargins="0">
    <oddHeader>&amp;C&amp;"Arial,Tučné"&amp;12Schválený rozpočet investičních akcí na rok 2009 - individuální příslib&amp;R&amp;"Arial CE,Tučné"Část B</oddHeader>
    <oddFooter>&amp;C6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workbookViewId="0" topLeftCell="A1">
      <pane xSplit="5" ySplit="1" topLeftCell="F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17" sqref="E17"/>
    </sheetView>
  </sheetViews>
  <sheetFormatPr defaultColWidth="9.00390625" defaultRowHeight="12.75"/>
  <cols>
    <col min="1" max="4" width="6.75390625" style="167" customWidth="1"/>
    <col min="5" max="5" width="69.25390625" style="168" customWidth="1"/>
    <col min="6" max="6" width="18.125" style="192" customWidth="1"/>
    <col min="7" max="7" width="36.625" style="170" customWidth="1"/>
    <col min="8" max="13" width="9.125" style="130" customWidth="1"/>
    <col min="14" max="16384" width="9.125" style="133" customWidth="1"/>
  </cols>
  <sheetData>
    <row r="1" spans="1:7" s="122" customFormat="1" ht="54.75" customHeight="1" thickBot="1">
      <c r="A1" s="120" t="s">
        <v>395</v>
      </c>
      <c r="B1" s="120" t="s">
        <v>396</v>
      </c>
      <c r="C1" s="120" t="s">
        <v>397</v>
      </c>
      <c r="D1" s="120"/>
      <c r="E1" s="121" t="s">
        <v>398</v>
      </c>
      <c r="F1" s="121" t="s">
        <v>569</v>
      </c>
      <c r="G1" s="121" t="s">
        <v>202</v>
      </c>
    </row>
    <row r="2" s="291" customFormat="1" ht="19.5" customHeight="1">
      <c r="A2" s="290" t="s">
        <v>181</v>
      </c>
    </row>
    <row r="3" spans="1:13" s="131" customFormat="1" ht="15.75" customHeight="1">
      <c r="A3" s="135">
        <v>30952</v>
      </c>
      <c r="B3" s="292">
        <v>5311</v>
      </c>
      <c r="C3" s="135">
        <v>6122</v>
      </c>
      <c r="D3" s="135">
        <v>1</v>
      </c>
      <c r="E3" s="293" t="s">
        <v>182</v>
      </c>
      <c r="F3" s="361">
        <v>400000</v>
      </c>
      <c r="G3" s="294" t="s">
        <v>183</v>
      </c>
      <c r="H3" s="130"/>
      <c r="I3" s="130"/>
      <c r="J3" s="130"/>
      <c r="K3" s="130"/>
      <c r="L3" s="130"/>
      <c r="M3" s="130"/>
    </row>
    <row r="4" spans="1:7" ht="15.75" customHeight="1" thickBot="1">
      <c r="A4" s="295">
        <v>30953</v>
      </c>
      <c r="B4" s="295">
        <v>3419</v>
      </c>
      <c r="C4" s="295">
        <v>6202</v>
      </c>
      <c r="D4" s="295">
        <v>2</v>
      </c>
      <c r="E4" s="296" t="s">
        <v>184</v>
      </c>
      <c r="F4" s="344">
        <v>4500000</v>
      </c>
      <c r="G4" s="297" t="s">
        <v>185</v>
      </c>
    </row>
    <row r="5" spans="1:7" s="165" customFormat="1" ht="15.75" customHeight="1" thickBot="1">
      <c r="A5" s="161"/>
      <c r="B5" s="161"/>
      <c r="C5" s="161"/>
      <c r="D5" s="161"/>
      <c r="E5" s="298" t="s">
        <v>271</v>
      </c>
      <c r="F5" s="362">
        <f>F3+F4</f>
        <v>4900000</v>
      </c>
      <c r="G5" s="232"/>
    </row>
    <row r="6" spans="1:7" s="130" customFormat="1" ht="15.75">
      <c r="A6" s="185"/>
      <c r="B6" s="185"/>
      <c r="C6" s="185"/>
      <c r="D6" s="185"/>
      <c r="E6" s="299"/>
      <c r="F6" s="300"/>
      <c r="G6" s="184"/>
    </row>
    <row r="7" spans="1:7" s="130" customFormat="1" ht="15.75">
      <c r="A7" s="185"/>
      <c r="B7" s="185"/>
      <c r="C7" s="185"/>
      <c r="D7" s="185"/>
      <c r="E7" s="299"/>
      <c r="F7" s="300"/>
      <c r="G7" s="184"/>
    </row>
    <row r="8" spans="6:7" ht="15.75">
      <c r="F8" s="301"/>
      <c r="G8" s="184"/>
    </row>
    <row r="9" spans="6:7" ht="15.75">
      <c r="F9" s="301"/>
      <c r="G9" s="184"/>
    </row>
    <row r="10" spans="1:8" ht="15.75">
      <c r="A10" s="235"/>
      <c r="B10" s="235"/>
      <c r="C10" s="235"/>
      <c r="D10" s="235"/>
      <c r="E10" s="235"/>
      <c r="F10" s="183"/>
      <c r="G10" s="302"/>
      <c r="H10" s="303"/>
    </row>
    <row r="11" spans="1:13" s="304" customFormat="1" ht="15.75">
      <c r="A11" s="185"/>
      <c r="B11" s="185"/>
      <c r="C11" s="185"/>
      <c r="D11" s="185"/>
      <c r="E11" s="180"/>
      <c r="F11" s="169"/>
      <c r="G11" s="184"/>
      <c r="H11" s="130"/>
      <c r="I11" s="130"/>
      <c r="J11" s="130"/>
      <c r="K11" s="130"/>
      <c r="L11" s="130"/>
      <c r="M11" s="130"/>
    </row>
    <row r="12" spans="1:7" ht="15.75">
      <c r="A12" s="235"/>
      <c r="B12" s="235"/>
      <c r="C12" s="235"/>
      <c r="D12" s="235"/>
      <c r="E12" s="235"/>
      <c r="F12" s="183"/>
      <c r="G12" s="236"/>
    </row>
    <row r="13" spans="1:7" ht="15.75">
      <c r="A13" s="235"/>
      <c r="B13" s="235"/>
      <c r="C13" s="235"/>
      <c r="D13" s="235"/>
      <c r="E13" s="235"/>
      <c r="F13" s="183"/>
      <c r="G13" s="236"/>
    </row>
    <row r="14" spans="1:7" ht="15.75">
      <c r="A14" s="235"/>
      <c r="B14" s="235"/>
      <c r="C14" s="235"/>
      <c r="D14" s="235"/>
      <c r="E14" s="235"/>
      <c r="F14" s="183"/>
      <c r="G14" s="236"/>
    </row>
    <row r="15" spans="1:7" ht="15.75">
      <c r="A15" s="235"/>
      <c r="B15" s="235"/>
      <c r="C15" s="235"/>
      <c r="D15" s="235"/>
      <c r="E15" s="235"/>
      <c r="F15" s="183"/>
      <c r="G15" s="236"/>
    </row>
    <row r="16" spans="1:7" ht="15.75">
      <c r="A16" s="235"/>
      <c r="B16" s="235"/>
      <c r="C16" s="235"/>
      <c r="D16" s="235"/>
      <c r="E16" s="235"/>
      <c r="F16" s="183"/>
      <c r="G16" s="236"/>
    </row>
    <row r="17" spans="1:7" ht="15.75">
      <c r="A17" s="235"/>
      <c r="B17" s="235"/>
      <c r="C17" s="235"/>
      <c r="D17" s="235"/>
      <c r="E17" s="235"/>
      <c r="F17" s="183"/>
      <c r="G17" s="236"/>
    </row>
    <row r="18" spans="6:13" s="237" customFormat="1" ht="12.75">
      <c r="F18" s="238"/>
      <c r="G18" s="184"/>
      <c r="H18" s="178"/>
      <c r="I18" s="178"/>
      <c r="J18" s="178"/>
      <c r="K18" s="178"/>
      <c r="L18" s="178"/>
      <c r="M18" s="178"/>
    </row>
    <row r="19" spans="1:7" s="178" customFormat="1" ht="8.25" customHeight="1">
      <c r="A19" s="181"/>
      <c r="B19" s="181"/>
      <c r="C19" s="181"/>
      <c r="D19" s="181"/>
      <c r="E19" s="182"/>
      <c r="F19" s="183"/>
      <c r="G19" s="184"/>
    </row>
    <row r="20" spans="1:7" s="178" customFormat="1" ht="11.25" customHeight="1">
      <c r="A20" s="181"/>
      <c r="B20" s="181"/>
      <c r="C20" s="181"/>
      <c r="D20" s="181"/>
      <c r="E20" s="182"/>
      <c r="F20" s="183"/>
      <c r="G20" s="184"/>
    </row>
    <row r="21" spans="1:7" s="178" customFormat="1" ht="11.25" customHeight="1">
      <c r="A21" s="181"/>
      <c r="B21" s="181"/>
      <c r="C21" s="181"/>
      <c r="D21" s="181"/>
      <c r="E21" s="182"/>
      <c r="F21" s="183"/>
      <c r="G21" s="184"/>
    </row>
    <row r="22" spans="1:7" s="178" customFormat="1" ht="11.25" customHeight="1">
      <c r="A22" s="181"/>
      <c r="B22" s="181"/>
      <c r="C22" s="181"/>
      <c r="D22" s="181"/>
      <c r="E22" s="182"/>
      <c r="F22" s="183"/>
      <c r="G22" s="184"/>
    </row>
    <row r="23" spans="1:7" s="178" customFormat="1" ht="11.25" customHeight="1">
      <c r="A23" s="181"/>
      <c r="B23" s="181"/>
      <c r="C23" s="181"/>
      <c r="D23" s="181"/>
      <c r="E23" s="182"/>
      <c r="F23" s="183"/>
      <c r="G23" s="184"/>
    </row>
    <row r="24" spans="1:7" s="178" customFormat="1" ht="11.25" customHeight="1">
      <c r="A24" s="181"/>
      <c r="B24" s="181"/>
      <c r="C24" s="181"/>
      <c r="D24" s="181"/>
      <c r="E24" s="182"/>
      <c r="F24" s="183"/>
      <c r="G24" s="184"/>
    </row>
    <row r="25" spans="1:7" s="178" customFormat="1" ht="11.25" customHeight="1">
      <c r="A25" s="181"/>
      <c r="B25" s="181"/>
      <c r="C25" s="181"/>
      <c r="D25" s="181"/>
      <c r="E25" s="182"/>
      <c r="F25" s="183"/>
      <c r="G25" s="184"/>
    </row>
    <row r="26" spans="1:7" s="178" customFormat="1" ht="11.25" customHeight="1">
      <c r="A26" s="181"/>
      <c r="B26" s="181"/>
      <c r="C26" s="181"/>
      <c r="D26" s="181"/>
      <c r="E26" s="182"/>
      <c r="F26" s="183"/>
      <c r="G26" s="184"/>
    </row>
    <row r="27" spans="1:7" s="178" customFormat="1" ht="17.25" customHeight="1">
      <c r="A27" s="181"/>
      <c r="B27" s="181"/>
      <c r="C27" s="181"/>
      <c r="D27" s="181"/>
      <c r="E27" s="182"/>
      <c r="F27" s="183"/>
      <c r="G27" s="184"/>
    </row>
    <row r="28" spans="1:7" s="178" customFormat="1" ht="43.5" customHeight="1">
      <c r="A28" s="239"/>
      <c r="B28" s="240"/>
      <c r="C28" s="241"/>
      <c r="D28" s="241"/>
      <c r="E28" s="242"/>
      <c r="F28" s="243"/>
      <c r="G28" s="244"/>
    </row>
    <row r="29" spans="1:7" s="178" customFormat="1" ht="30.75" customHeight="1">
      <c r="A29" s="174"/>
      <c r="B29" s="174"/>
      <c r="C29" s="174"/>
      <c r="D29" s="174"/>
      <c r="E29" s="175"/>
      <c r="F29" s="176"/>
      <c r="G29" s="177"/>
    </row>
    <row r="30" spans="1:7" s="178" customFormat="1" ht="30.75" customHeight="1">
      <c r="A30" s="174"/>
      <c r="B30" s="174"/>
      <c r="C30" s="174"/>
      <c r="D30" s="174"/>
      <c r="E30" s="175"/>
      <c r="F30" s="176"/>
      <c r="G30" s="177"/>
    </row>
    <row r="31" spans="1:7" s="178" customFormat="1" ht="31.5" customHeight="1">
      <c r="A31" s="174"/>
      <c r="B31" s="174"/>
      <c r="C31" s="174"/>
      <c r="D31" s="174"/>
      <c r="E31" s="175"/>
      <c r="F31" s="179"/>
      <c r="G31" s="177"/>
    </row>
    <row r="32" spans="1:7" s="178" customFormat="1" ht="43.5" customHeight="1">
      <c r="A32" s="174"/>
      <c r="B32" s="174"/>
      <c r="C32" s="174"/>
      <c r="D32" s="174"/>
      <c r="E32" s="175"/>
      <c r="F32" s="179"/>
      <c r="G32" s="177"/>
    </row>
    <row r="33" spans="1:7" s="178" customFormat="1" ht="29.25" customHeight="1">
      <c r="A33" s="174"/>
      <c r="B33" s="174"/>
      <c r="C33" s="174"/>
      <c r="D33" s="174"/>
      <c r="E33" s="175"/>
      <c r="F33" s="176"/>
      <c r="G33" s="177"/>
    </row>
    <row r="34" spans="1:7" s="178" customFormat="1" ht="33.75" customHeight="1">
      <c r="A34" s="174"/>
      <c r="B34" s="174"/>
      <c r="C34" s="174"/>
      <c r="D34" s="174"/>
      <c r="E34" s="180"/>
      <c r="F34" s="176"/>
      <c r="G34" s="177"/>
    </row>
    <row r="35" spans="1:7" s="178" customFormat="1" ht="8.25" customHeight="1">
      <c r="A35" s="181"/>
      <c r="B35" s="181"/>
      <c r="C35" s="181"/>
      <c r="D35" s="181"/>
      <c r="E35" s="182"/>
      <c r="F35" s="183"/>
      <c r="G35" s="184"/>
    </row>
    <row r="36" spans="1:7" s="178" customFormat="1" ht="8.25" customHeight="1">
      <c r="A36" s="181"/>
      <c r="B36" s="181"/>
      <c r="C36" s="181"/>
      <c r="D36" s="181"/>
      <c r="E36" s="182"/>
      <c r="F36" s="183"/>
      <c r="G36" s="184"/>
    </row>
    <row r="37" spans="1:7" s="178" customFormat="1" ht="8.25" customHeight="1">
      <c r="A37" s="181"/>
      <c r="B37" s="181"/>
      <c r="C37" s="181"/>
      <c r="D37" s="181"/>
      <c r="E37" s="182"/>
      <c r="F37" s="183"/>
      <c r="G37" s="184"/>
    </row>
    <row r="38" spans="1:7" s="178" customFormat="1" ht="8.25" customHeight="1">
      <c r="A38" s="181"/>
      <c r="B38" s="181"/>
      <c r="C38" s="181"/>
      <c r="D38" s="181"/>
      <c r="E38" s="182"/>
      <c r="F38" s="183"/>
      <c r="G38" s="184"/>
    </row>
    <row r="39" spans="1:7" s="178" customFormat="1" ht="8.25" customHeight="1">
      <c r="A39" s="181"/>
      <c r="B39" s="181"/>
      <c r="C39" s="181"/>
      <c r="D39" s="181"/>
      <c r="E39" s="182"/>
      <c r="F39" s="183"/>
      <c r="G39" s="184"/>
    </row>
    <row r="40" spans="1:14" s="130" customFormat="1" ht="15.75">
      <c r="A40" s="181"/>
      <c r="B40" s="185"/>
      <c r="C40" s="185"/>
      <c r="D40" s="185"/>
      <c r="E40" s="180"/>
      <c r="F40" s="169"/>
      <c r="G40" s="184"/>
      <c r="N40" s="133"/>
    </row>
    <row r="41" spans="1:14" s="130" customFormat="1" ht="15.75">
      <c r="A41" s="186"/>
      <c r="B41" s="186"/>
      <c r="C41" s="186"/>
      <c r="D41" s="186"/>
      <c r="E41" s="180"/>
      <c r="F41" s="187"/>
      <c r="G41" s="188"/>
      <c r="N41" s="133"/>
    </row>
    <row r="42" spans="1:14" s="130" customFormat="1" ht="12.75">
      <c r="A42" s="186"/>
      <c r="B42" s="186"/>
      <c r="C42" s="186"/>
      <c r="D42" s="186"/>
      <c r="E42" s="175"/>
      <c r="F42" s="176"/>
      <c r="G42" s="188"/>
      <c r="N42" s="133"/>
    </row>
    <row r="43" spans="1:14" s="130" customFormat="1" ht="15.75">
      <c r="A43" s="186"/>
      <c r="B43" s="186"/>
      <c r="C43" s="186"/>
      <c r="D43" s="186"/>
      <c r="E43" s="180"/>
      <c r="F43" s="187"/>
      <c r="G43" s="188"/>
      <c r="N43" s="133"/>
    </row>
    <row r="44" spans="1:14" s="130" customFormat="1" ht="15.75">
      <c r="A44" s="186"/>
      <c r="B44" s="186"/>
      <c r="C44" s="186"/>
      <c r="D44" s="186"/>
      <c r="E44" s="180"/>
      <c r="F44" s="187"/>
      <c r="G44" s="188"/>
      <c r="N44" s="133"/>
    </row>
    <row r="45" spans="1:14" s="130" customFormat="1" ht="15.75">
      <c r="A45" s="186"/>
      <c r="B45" s="186"/>
      <c r="C45" s="186"/>
      <c r="D45" s="186"/>
      <c r="E45" s="180"/>
      <c r="F45" s="187"/>
      <c r="G45" s="188"/>
      <c r="N45" s="133"/>
    </row>
    <row r="46" spans="2:14" s="130" customFormat="1" ht="15.75">
      <c r="B46" s="180"/>
      <c r="C46" s="189"/>
      <c r="D46" s="189"/>
      <c r="E46" s="190"/>
      <c r="F46" s="187"/>
      <c r="G46" s="191"/>
      <c r="N46" s="133"/>
    </row>
    <row r="47" spans="1:14" s="130" customFormat="1" ht="15.75">
      <c r="A47" s="186"/>
      <c r="B47" s="186"/>
      <c r="C47" s="186"/>
      <c r="D47" s="186"/>
      <c r="E47" s="180"/>
      <c r="F47" s="187"/>
      <c r="G47" s="188"/>
      <c r="N47" s="133"/>
    </row>
    <row r="48" spans="1:14" s="130" customFormat="1" ht="15.75">
      <c r="A48" s="185"/>
      <c r="B48" s="185"/>
      <c r="C48" s="185"/>
      <c r="D48" s="185"/>
      <c r="E48" s="182"/>
      <c r="F48" s="169"/>
      <c r="G48" s="184"/>
      <c r="N48" s="133"/>
    </row>
    <row r="49" spans="1:14" s="130" customFormat="1" ht="15.75">
      <c r="A49" s="185"/>
      <c r="B49" s="185"/>
      <c r="C49" s="185"/>
      <c r="D49" s="185"/>
      <c r="E49" s="180"/>
      <c r="F49" s="169"/>
      <c r="G49" s="184"/>
      <c r="N49" s="133"/>
    </row>
    <row r="50" spans="1:14" s="130" customFormat="1" ht="15.75">
      <c r="A50" s="185"/>
      <c r="B50" s="185"/>
      <c r="C50" s="185"/>
      <c r="D50" s="185"/>
      <c r="E50" s="180"/>
      <c r="F50" s="169"/>
      <c r="G50" s="184"/>
      <c r="N50" s="133"/>
    </row>
    <row r="51" spans="1:14" s="130" customFormat="1" ht="15.75">
      <c r="A51" s="185"/>
      <c r="B51" s="185"/>
      <c r="C51" s="185"/>
      <c r="D51" s="185"/>
      <c r="E51" s="180"/>
      <c r="F51" s="169"/>
      <c r="G51" s="184"/>
      <c r="N51" s="133"/>
    </row>
    <row r="52" spans="1:14" s="130" customFormat="1" ht="15.75">
      <c r="A52" s="185"/>
      <c r="B52" s="185"/>
      <c r="C52" s="185"/>
      <c r="D52" s="185"/>
      <c r="E52" s="180"/>
      <c r="F52" s="169"/>
      <c r="G52" s="184"/>
      <c r="N52" s="133"/>
    </row>
    <row r="53" spans="1:14" s="130" customFormat="1" ht="15.75">
      <c r="A53" s="185"/>
      <c r="B53" s="185"/>
      <c r="C53" s="185"/>
      <c r="D53" s="185"/>
      <c r="E53" s="180"/>
      <c r="F53" s="169"/>
      <c r="G53" s="184"/>
      <c r="N53" s="133"/>
    </row>
    <row r="54" spans="1:14" s="130" customFormat="1" ht="15.75">
      <c r="A54" s="185"/>
      <c r="B54" s="185"/>
      <c r="C54" s="185"/>
      <c r="D54" s="185"/>
      <c r="E54" s="180"/>
      <c r="F54" s="169"/>
      <c r="G54" s="184"/>
      <c r="N54" s="133"/>
    </row>
    <row r="55" ht="15.75">
      <c r="E55" s="180"/>
    </row>
    <row r="56" ht="15.75">
      <c r="E56" s="180"/>
    </row>
    <row r="57" ht="15.75">
      <c r="E57" s="180"/>
    </row>
    <row r="58" ht="15.75">
      <c r="E58" s="180"/>
    </row>
    <row r="59" ht="15.75">
      <c r="E59" s="180"/>
    </row>
    <row r="60" ht="15.75">
      <c r="E60" s="180"/>
    </row>
    <row r="61" ht="15.75">
      <c r="E61" s="180"/>
    </row>
    <row r="62" ht="15.75">
      <c r="E62" s="180"/>
    </row>
    <row r="63" ht="15.75">
      <c r="E63" s="180"/>
    </row>
    <row r="64" ht="15.75">
      <c r="E64" s="180"/>
    </row>
    <row r="65" ht="15.75">
      <c r="E65" s="180"/>
    </row>
    <row r="66" ht="15.75">
      <c r="E66" s="180"/>
    </row>
    <row r="67" ht="15.75">
      <c r="E67" s="180"/>
    </row>
    <row r="68" ht="15.75">
      <c r="E68" s="180"/>
    </row>
    <row r="69" ht="15.75">
      <c r="E69" s="180"/>
    </row>
    <row r="70" ht="15.75">
      <c r="E70" s="180"/>
    </row>
    <row r="71" ht="15.75">
      <c r="E71" s="180"/>
    </row>
    <row r="72" ht="15.75">
      <c r="E72" s="180"/>
    </row>
  </sheetData>
  <printOptions/>
  <pageMargins left="0.56" right="0.25" top="0.984251968503937" bottom="0.984251968503937" header="0.51" footer="0.5118110236220472"/>
  <pageSetup horizontalDpi="600" verticalDpi="600" orientation="landscape" paperSize="9" scale="90" r:id="rId2"/>
  <headerFooter alignWithMargins="0">
    <oddHeader>&amp;C&amp;"Arial,Tučné"&amp;12Schválený rozpočet investičních akcí na rok 2009 - individuální příslib&amp;R&amp;"Arial CE,Tučné"Část B</oddHeader>
    <oddFooter>&amp;C7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V20"/>
  <sheetViews>
    <sheetView tabSelected="1" workbookViewId="0" topLeftCell="A1">
      <selection activeCell="E19" sqref="E19"/>
    </sheetView>
  </sheetViews>
  <sheetFormatPr defaultColWidth="9.00390625" defaultRowHeight="15" customHeight="1" outlineLevelCol="1"/>
  <cols>
    <col min="1" max="4" width="6.75390625" style="305" customWidth="1"/>
    <col min="5" max="5" width="75.125" style="305" customWidth="1"/>
    <col min="6" max="6" width="20.25390625" style="305" customWidth="1"/>
    <col min="7" max="8" width="15.875" style="305" hidden="1" customWidth="1" outlineLevel="1"/>
    <col min="9" max="9" width="15.875" style="305" hidden="1" customWidth="1" collapsed="1"/>
    <col min="10" max="10" width="17.125" style="305" hidden="1" customWidth="1"/>
    <col min="11" max="11" width="16.125" style="305" hidden="1" customWidth="1" outlineLevel="1"/>
    <col min="12" max="12" width="16.25390625" style="305" hidden="1" customWidth="1" outlineLevel="1"/>
    <col min="13" max="13" width="14.625" style="305" hidden="1" customWidth="1" outlineLevel="1"/>
    <col min="14" max="14" width="8.25390625" style="305" hidden="1" customWidth="1" outlineLevel="1"/>
    <col min="15" max="15" width="32.625" style="305" customWidth="1" collapsed="1"/>
    <col min="16" max="16384" width="9.125" style="305" customWidth="1"/>
  </cols>
  <sheetData>
    <row r="1" ht="15" customHeight="1" thickBot="1"/>
    <row r="2" spans="1:15" s="309" customFormat="1" ht="51" customHeight="1" thickBot="1">
      <c r="A2" s="306" t="s">
        <v>186</v>
      </c>
      <c r="B2" s="306" t="s">
        <v>396</v>
      </c>
      <c r="C2" s="306" t="s">
        <v>397</v>
      </c>
      <c r="D2" s="306"/>
      <c r="E2" s="306" t="s">
        <v>398</v>
      </c>
      <c r="F2" s="307" t="s">
        <v>570</v>
      </c>
      <c r="G2" s="308" t="s">
        <v>187</v>
      </c>
      <c r="H2" s="308" t="s">
        <v>188</v>
      </c>
      <c r="I2" s="308" t="s">
        <v>189</v>
      </c>
      <c r="J2" s="308" t="s">
        <v>190</v>
      </c>
      <c r="K2" s="308" t="s">
        <v>191</v>
      </c>
      <c r="L2" s="308" t="s">
        <v>190</v>
      </c>
      <c r="M2" s="308" t="s">
        <v>192</v>
      </c>
      <c r="N2" s="308" t="s">
        <v>193</v>
      </c>
      <c r="O2" s="306" t="s">
        <v>202</v>
      </c>
    </row>
    <row r="3" spans="1:15" ht="21" customHeight="1">
      <c r="A3" s="611" t="s">
        <v>194</v>
      </c>
      <c r="B3" s="611"/>
      <c r="C3" s="611"/>
      <c r="D3" s="611"/>
      <c r="E3" s="611"/>
      <c r="F3" s="611"/>
      <c r="G3" s="310"/>
      <c r="H3" s="310"/>
      <c r="I3" s="310"/>
      <c r="J3" s="310"/>
      <c r="K3" s="310"/>
      <c r="L3" s="310"/>
      <c r="M3" s="310"/>
      <c r="N3" s="310"/>
      <c r="O3" s="311"/>
    </row>
    <row r="4" spans="1:22" s="319" customFormat="1" ht="15" customHeight="1">
      <c r="A4" s="312"/>
      <c r="B4" s="312"/>
      <c r="C4" s="312"/>
      <c r="D4" s="312">
        <v>1</v>
      </c>
      <c r="E4" s="313" t="s">
        <v>399</v>
      </c>
      <c r="F4" s="315">
        <f>'A stav. inv.'!F21</f>
        <v>379044000</v>
      </c>
      <c r="G4" s="314">
        <f>'[3]A- stavební investice'!H70+'[3]B-proj.dokumentace'!H78+'[3]C-nestavební inv.'!G27+'[3]D-OEP projekty'!G17+'[3]E-OKR projekty'!G16+'[3]F-příspěvky'!H23</f>
        <v>-50145369.03</v>
      </c>
      <c r="H4" s="314">
        <f>'[3]A- stavební investice'!I70+'[3]B-proj.dokumentace'!I78+'[3]C-nestavební inv.'!H27+'[3]D-OEP projekty'!H17+'[3]E-OKR projekty'!H16+'[3]F-příspěvky'!I23</f>
        <v>808369459.88</v>
      </c>
      <c r="I4" s="314">
        <f>'[3]A- stavební investice'!N70+'[3]B-proj.dokumentace'!N78+'[3]C-nestavební inv.'!M27+'[3]D-OEP projekty'!M17+'[3]E-OKR projekty'!M16+'[3]F-příspěvky'!N23</f>
        <v>0</v>
      </c>
      <c r="J4" s="315">
        <f>'[3]F-příspěvky'!H23+'[3]E-OKR projekty'!G16+'[3]D-OEP projekty'!G17+'[3]C-nestavební inv.'!G27+'[3]B-proj.dokumentace'!H78+'[3]A- stavební investice'!H70</f>
        <v>-50145369.03</v>
      </c>
      <c r="K4" s="315">
        <f>'[3]F-příspěvky'!I23+'[3]E-OKR projekty'!H16+'[3]D-OEP projekty'!H17+'[3]C-nestavební inv.'!H27+'[3]B-proj.dokumentace'!I78+'[3]A- stavební investice'!I70</f>
        <v>808369459.88</v>
      </c>
      <c r="L4" s="315">
        <f>'[3]F-příspěvky'!J23+'[3]E-OKR projekty'!I16+'[3]D-OEP projekty'!I17+'[3]C-nestavební inv.'!I27+'[3]B-proj.dokumentace'!J78+'[3]A- stavební investice'!J70</f>
        <v>21279047.6</v>
      </c>
      <c r="M4" s="316">
        <f>'[3]A- stavební investice'!L70+'[3]B-proj.dokumentace'!L78+'[3]D-OEP projekty'!K17+'[3]C-nestavební inv.'!K27+'[3]E-OKR projekty'!K16+'[3]F-příspěvky'!L23</f>
        <v>598737863.1299999</v>
      </c>
      <c r="N4" s="315" t="e">
        <f>M4/#REF!*100</f>
        <v>#REF!</v>
      </c>
      <c r="O4" s="313"/>
      <c r="P4" s="317"/>
      <c r="Q4" s="318"/>
      <c r="R4" s="318"/>
      <c r="S4" s="318"/>
      <c r="T4" s="318"/>
      <c r="U4" s="318"/>
      <c r="V4" s="318"/>
    </row>
    <row r="5" spans="1:22" s="319" customFormat="1" ht="15" customHeight="1">
      <c r="A5" s="312"/>
      <c r="B5" s="312"/>
      <c r="C5" s="312"/>
      <c r="D5" s="312">
        <v>2</v>
      </c>
      <c r="E5" s="313" t="s">
        <v>272</v>
      </c>
      <c r="F5" s="315">
        <f>'B - PD '!F71</f>
        <v>52878000</v>
      </c>
      <c r="G5" s="314">
        <f>'[3]G-SNO'!H9</f>
        <v>0</v>
      </c>
      <c r="H5" s="314">
        <f>'[3]G-SNO'!I9</f>
        <v>9058000</v>
      </c>
      <c r="I5" s="314">
        <f>'[3]G-SNO'!N9</f>
        <v>0</v>
      </c>
      <c r="J5" s="315">
        <f>'[3]G-SNO'!H9</f>
        <v>0</v>
      </c>
      <c r="K5" s="315">
        <f>'[3]G-SNO'!I9</f>
        <v>9058000</v>
      </c>
      <c r="L5" s="315">
        <f>'[3]G-SNO'!J9</f>
        <v>2027000</v>
      </c>
      <c r="M5" s="315">
        <f>'[3]G-SNO'!L9</f>
        <v>1404859.5</v>
      </c>
      <c r="N5" s="315" t="e">
        <f>M5/#REF!*100</f>
        <v>#REF!</v>
      </c>
      <c r="O5" s="313"/>
      <c r="P5" s="317"/>
      <c r="Q5" s="318"/>
      <c r="R5" s="318"/>
      <c r="S5" s="318"/>
      <c r="T5" s="318"/>
      <c r="U5" s="318"/>
      <c r="V5" s="318"/>
    </row>
    <row r="6" spans="1:22" s="319" customFormat="1" ht="15" customHeight="1">
      <c r="A6" s="312"/>
      <c r="B6" s="312"/>
      <c r="C6" s="312"/>
      <c r="D6" s="312">
        <v>3</v>
      </c>
      <c r="E6" s="313" t="s">
        <v>195</v>
      </c>
      <c r="F6" s="315">
        <f>'C - OEP  '!F24</f>
        <v>3000000</v>
      </c>
      <c r="G6" s="314"/>
      <c r="H6" s="314"/>
      <c r="I6" s="314"/>
      <c r="J6" s="315"/>
      <c r="K6" s="315"/>
      <c r="L6" s="315"/>
      <c r="M6" s="315"/>
      <c r="N6" s="315"/>
      <c r="O6" s="313"/>
      <c r="P6" s="317"/>
      <c r="Q6" s="318"/>
      <c r="R6" s="318"/>
      <c r="S6" s="318"/>
      <c r="T6" s="318"/>
      <c r="U6" s="318"/>
      <c r="V6" s="318"/>
    </row>
    <row r="7" spans="1:22" s="319" customFormat="1" ht="15" customHeight="1">
      <c r="A7" s="312"/>
      <c r="B7" s="312"/>
      <c r="C7" s="312"/>
      <c r="D7" s="312">
        <v>4</v>
      </c>
      <c r="E7" s="313" t="s">
        <v>473</v>
      </c>
      <c r="F7" s="315">
        <f>'D - OKR '!H13</f>
        <v>5500000</v>
      </c>
      <c r="G7" s="314"/>
      <c r="H7" s="314"/>
      <c r="I7" s="314"/>
      <c r="J7" s="315"/>
      <c r="K7" s="315"/>
      <c r="L7" s="315"/>
      <c r="M7" s="315"/>
      <c r="N7" s="315"/>
      <c r="O7" s="313"/>
      <c r="P7" s="317"/>
      <c r="Q7" s="318"/>
      <c r="R7" s="318"/>
      <c r="S7" s="318"/>
      <c r="T7" s="318"/>
      <c r="U7" s="318"/>
      <c r="V7" s="318"/>
    </row>
    <row r="8" spans="1:22" s="326" customFormat="1" ht="15" customHeight="1" thickBot="1">
      <c r="A8" s="320"/>
      <c r="B8" s="320"/>
      <c r="C8" s="320"/>
      <c r="D8" s="320">
        <v>5</v>
      </c>
      <c r="E8" s="321" t="s">
        <v>181</v>
      </c>
      <c r="F8" s="323">
        <f>' E -nest.inv.'!F5</f>
        <v>4900000</v>
      </c>
      <c r="G8" s="322">
        <f>'[3]H-MOVO'!H20</f>
        <v>0</v>
      </c>
      <c r="H8" s="322">
        <f>'[3]H-MOVO'!I20</f>
        <v>70711000</v>
      </c>
      <c r="I8" s="322">
        <f>'[3]H-MOVO'!N20</f>
        <v>0</v>
      </c>
      <c r="J8" s="323">
        <f>'[3]H-MOVO'!H20</f>
        <v>0</v>
      </c>
      <c r="K8" s="323">
        <f>'[3]H-MOVO'!I20</f>
        <v>70711000</v>
      </c>
      <c r="L8" s="323">
        <f>'[3]H-MOVO'!J20</f>
        <v>0</v>
      </c>
      <c r="M8" s="323">
        <f>'[3]H-MOVO'!L20</f>
        <v>69724178.7</v>
      </c>
      <c r="N8" s="323" t="e">
        <f>M8/#REF!*100</f>
        <v>#REF!</v>
      </c>
      <c r="O8" s="321"/>
      <c r="P8" s="324"/>
      <c r="Q8" s="325"/>
      <c r="R8" s="325"/>
      <c r="S8" s="325"/>
      <c r="T8" s="325"/>
      <c r="U8" s="325"/>
      <c r="V8" s="325"/>
    </row>
    <row r="9" spans="1:16" s="332" customFormat="1" ht="15" customHeight="1" thickBot="1">
      <c r="A9" s="327"/>
      <c r="B9" s="327"/>
      <c r="C9" s="327"/>
      <c r="D9" s="327"/>
      <c r="E9" s="328" t="s">
        <v>66</v>
      </c>
      <c r="F9" s="330">
        <f>SUM(F4:F8)</f>
        <v>445322000</v>
      </c>
      <c r="G9" s="329">
        <f>G4+G5+G8</f>
        <v>-50145369.03</v>
      </c>
      <c r="H9" s="329">
        <f>H4+H5+H8</f>
        <v>888138459.88</v>
      </c>
      <c r="I9" s="329">
        <f>I4+I5+I8</f>
        <v>0</v>
      </c>
      <c r="J9" s="330" t="e">
        <f>J4+J5+J8+#REF!</f>
        <v>#REF!</v>
      </c>
      <c r="K9" s="330" t="e">
        <f>K4+K5+K8+#REF!</f>
        <v>#REF!</v>
      </c>
      <c r="L9" s="330" t="e">
        <f>L4+L5+L8+#REF!</f>
        <v>#REF!</v>
      </c>
      <c r="M9" s="330" t="e">
        <f>M4+M5+M8+#REF!</f>
        <v>#REF!</v>
      </c>
      <c r="N9" s="330" t="e">
        <f>M9/#REF!*100</f>
        <v>#REF!</v>
      </c>
      <c r="O9" s="328"/>
      <c r="P9" s="331"/>
    </row>
    <row r="10" spans="1:22" ht="15" customHeight="1">
      <c r="A10" s="333"/>
      <c r="B10" s="333"/>
      <c r="C10" s="333"/>
      <c r="D10" s="333"/>
      <c r="E10" s="334"/>
      <c r="F10" s="335"/>
      <c r="G10" s="335"/>
      <c r="H10" s="335"/>
      <c r="I10" s="335"/>
      <c r="J10" s="335"/>
      <c r="K10" s="335"/>
      <c r="L10" s="335"/>
      <c r="M10" s="335"/>
      <c r="N10" s="335"/>
      <c r="O10" s="334"/>
      <c r="P10" s="333"/>
      <c r="Q10" s="336"/>
      <c r="R10" s="336"/>
      <c r="S10" s="336"/>
      <c r="T10" s="336"/>
      <c r="U10" s="336"/>
      <c r="V10" s="336"/>
    </row>
    <row r="11" spans="1:22" ht="15" customHeight="1">
      <c r="A11" s="333"/>
      <c r="B11" s="333"/>
      <c r="C11" s="333"/>
      <c r="D11" s="333"/>
      <c r="E11" s="334"/>
      <c r="F11" s="337"/>
      <c r="G11" s="337"/>
      <c r="H11" s="337"/>
      <c r="I11" s="337"/>
      <c r="J11" s="337"/>
      <c r="K11" s="337"/>
      <c r="L11" s="337"/>
      <c r="M11" s="337"/>
      <c r="N11" s="337"/>
      <c r="O11" s="334"/>
      <c r="P11" s="333"/>
      <c r="Q11" s="336"/>
      <c r="R11" s="336"/>
      <c r="S11" s="336"/>
      <c r="T11" s="336"/>
      <c r="U11" s="336"/>
      <c r="V11" s="336"/>
    </row>
    <row r="12" spans="1:22" ht="15" customHeight="1">
      <c r="A12" s="333"/>
      <c r="B12" s="333"/>
      <c r="C12" s="333"/>
      <c r="D12" s="333"/>
      <c r="E12" s="334"/>
      <c r="F12" s="335"/>
      <c r="G12" s="335"/>
      <c r="H12" s="335"/>
      <c r="I12" s="335"/>
      <c r="J12" s="335"/>
      <c r="K12" s="335"/>
      <c r="L12" s="335"/>
      <c r="M12" s="335"/>
      <c r="N12" s="335"/>
      <c r="O12" s="334"/>
      <c r="P12" s="333"/>
      <c r="Q12" s="336"/>
      <c r="R12" s="336"/>
      <c r="S12" s="336"/>
      <c r="T12" s="336"/>
      <c r="U12" s="336"/>
      <c r="V12" s="336"/>
    </row>
    <row r="13" spans="1:22" ht="15" customHeight="1">
      <c r="A13" s="333"/>
      <c r="B13" s="333"/>
      <c r="C13" s="333"/>
      <c r="D13" s="333"/>
      <c r="E13" s="334"/>
      <c r="F13" s="335"/>
      <c r="G13" s="335"/>
      <c r="H13" s="335"/>
      <c r="I13" s="335"/>
      <c r="J13" s="335"/>
      <c r="K13" s="335"/>
      <c r="L13" s="335"/>
      <c r="M13" s="335">
        <f>539349667.28-539325622.28</f>
        <v>24045</v>
      </c>
      <c r="N13" s="335"/>
      <c r="O13" s="610"/>
      <c r="P13" s="610"/>
      <c r="Q13" s="610"/>
      <c r="R13" s="610"/>
      <c r="S13" s="610"/>
      <c r="T13" s="610"/>
      <c r="U13" s="610"/>
      <c r="V13" s="610"/>
    </row>
    <row r="14" spans="1:22" ht="15" customHeight="1">
      <c r="A14" s="333"/>
      <c r="B14" s="333"/>
      <c r="C14" s="333"/>
      <c r="D14" s="333"/>
      <c r="E14" s="334"/>
      <c r="F14" s="335"/>
      <c r="G14" s="335"/>
      <c r="H14" s="335"/>
      <c r="I14" s="335"/>
      <c r="J14" s="335"/>
      <c r="K14" s="335"/>
      <c r="L14" s="335"/>
      <c r="M14" s="335"/>
      <c r="N14" s="335"/>
      <c r="O14" s="338"/>
      <c r="P14" s="333"/>
      <c r="Q14" s="336"/>
      <c r="R14" s="336"/>
      <c r="S14" s="336"/>
      <c r="T14" s="336"/>
      <c r="U14" s="336"/>
      <c r="V14" s="336"/>
    </row>
    <row r="15" spans="1:22" ht="15" customHeight="1">
      <c r="A15" s="333"/>
      <c r="B15" s="333"/>
      <c r="C15" s="333"/>
      <c r="D15" s="333"/>
      <c r="E15" s="334"/>
      <c r="F15" s="335"/>
      <c r="G15" s="335"/>
      <c r="H15" s="335"/>
      <c r="I15" s="335"/>
      <c r="J15" s="335"/>
      <c r="K15" s="335"/>
      <c r="L15" s="335"/>
      <c r="M15" s="335"/>
      <c r="N15" s="335"/>
      <c r="O15" s="338"/>
      <c r="P15" s="333"/>
      <c r="Q15" s="336"/>
      <c r="R15" s="336"/>
      <c r="S15" s="336"/>
      <c r="T15" s="336"/>
      <c r="U15" s="336"/>
      <c r="V15" s="336"/>
    </row>
    <row r="16" spans="1:22" ht="15" customHeight="1">
      <c r="A16" s="333"/>
      <c r="B16" s="333"/>
      <c r="C16" s="333"/>
      <c r="D16" s="333"/>
      <c r="E16" s="334"/>
      <c r="F16" s="335"/>
      <c r="G16" s="335"/>
      <c r="H16" s="335"/>
      <c r="I16" s="335"/>
      <c r="J16" s="335"/>
      <c r="K16" s="335"/>
      <c r="L16" s="335"/>
      <c r="M16" s="335"/>
      <c r="N16" s="335"/>
      <c r="O16" s="338"/>
      <c r="P16" s="333"/>
      <c r="Q16" s="336"/>
      <c r="R16" s="336"/>
      <c r="S16" s="336"/>
      <c r="T16" s="336"/>
      <c r="U16" s="336"/>
      <c r="V16" s="336"/>
    </row>
    <row r="17" spans="1:22" ht="15" customHeight="1">
      <c r="A17" s="333"/>
      <c r="B17" s="333"/>
      <c r="C17" s="333"/>
      <c r="D17" s="333"/>
      <c r="E17" s="334"/>
      <c r="F17" s="335"/>
      <c r="G17" s="335"/>
      <c r="H17" s="335"/>
      <c r="I17" s="335"/>
      <c r="J17" s="335"/>
      <c r="K17" s="335"/>
      <c r="L17" s="335"/>
      <c r="M17" s="335"/>
      <c r="N17" s="335"/>
      <c r="O17" s="338"/>
      <c r="P17" s="333"/>
      <c r="Q17" s="336"/>
      <c r="R17" s="336"/>
      <c r="S17" s="336"/>
      <c r="T17" s="336"/>
      <c r="U17" s="336"/>
      <c r="V17" s="336"/>
    </row>
    <row r="18" spans="1:22" ht="15" customHeight="1">
      <c r="A18" s="333"/>
      <c r="B18" s="333"/>
      <c r="C18" s="333"/>
      <c r="D18" s="333"/>
      <c r="E18" s="334"/>
      <c r="F18" s="335"/>
      <c r="G18" s="335"/>
      <c r="H18" s="335"/>
      <c r="I18" s="335"/>
      <c r="J18" s="335"/>
      <c r="K18" s="335"/>
      <c r="L18" s="335"/>
      <c r="M18" s="335"/>
      <c r="N18" s="335"/>
      <c r="O18" s="338"/>
      <c r="P18" s="333"/>
      <c r="Q18" s="336"/>
      <c r="R18" s="336"/>
      <c r="S18" s="336"/>
      <c r="T18" s="336"/>
      <c r="U18" s="336"/>
      <c r="V18" s="336"/>
    </row>
    <row r="19" spans="1:22" ht="15" customHeight="1">
      <c r="A19" s="333"/>
      <c r="B19" s="333"/>
      <c r="C19" s="333"/>
      <c r="D19" s="333"/>
      <c r="E19" s="334"/>
      <c r="F19" s="335"/>
      <c r="G19" s="335"/>
      <c r="H19" s="335"/>
      <c r="I19" s="335"/>
      <c r="J19" s="335"/>
      <c r="K19" s="335"/>
      <c r="L19" s="335"/>
      <c r="M19" s="339">
        <f>720458803.91-720378180.91</f>
        <v>80623</v>
      </c>
      <c r="N19" s="335"/>
      <c r="O19" s="334"/>
      <c r="P19" s="333"/>
      <c r="Q19" s="336"/>
      <c r="R19" s="336"/>
      <c r="S19" s="336"/>
      <c r="T19" s="336"/>
      <c r="U19" s="336"/>
      <c r="V19" s="336"/>
    </row>
    <row r="20" spans="1:22" ht="15" customHeight="1">
      <c r="A20" s="333"/>
      <c r="B20" s="333"/>
      <c r="C20" s="333"/>
      <c r="D20" s="333"/>
      <c r="E20" s="334"/>
      <c r="F20" s="335"/>
      <c r="G20" s="335"/>
      <c r="H20" s="335"/>
      <c r="I20" s="335"/>
      <c r="J20" s="335"/>
      <c r="K20" s="335"/>
      <c r="L20" s="335"/>
      <c r="M20" s="335"/>
      <c r="N20" s="335"/>
      <c r="O20" s="334"/>
      <c r="P20" s="333"/>
      <c r="Q20" s="336"/>
      <c r="R20" s="336"/>
      <c r="S20" s="336"/>
      <c r="T20" s="336"/>
      <c r="U20" s="336"/>
      <c r="V20" s="336"/>
    </row>
  </sheetData>
  <mergeCells count="2">
    <mergeCell ref="O13:V13"/>
    <mergeCell ref="A3:F3"/>
  </mergeCells>
  <printOptions/>
  <pageMargins left="0.53" right="0.24" top="1.07" bottom="0.5511811023622047" header="0.5118110236220472" footer="0.2362204724409449"/>
  <pageSetup horizontalDpi="600" verticalDpi="600" orientation="landscape" paperSize="9" scale="90" r:id="rId1"/>
  <headerFooter alignWithMargins="0">
    <oddHeader>&amp;C&amp;"Arial CE,Tučné"&amp;12Schválený rozpočet investičních akcí na rok 2009 - individuální příslib&amp;R&amp;"Arial CE,Tučné"Část B</oddHeader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9.00390625" defaultRowHeight="12.75" outlineLevelRow="1"/>
  <cols>
    <col min="1" max="1" width="29.875" style="0" customWidth="1"/>
    <col min="2" max="2" width="16.625" style="9" customWidth="1"/>
    <col min="3" max="3" width="44.125" style="0" customWidth="1"/>
    <col min="7" max="7" width="9.125" style="0" hidden="1" customWidth="1"/>
    <col min="8" max="8" width="0" style="0" hidden="1" customWidth="1" collapsed="1"/>
    <col min="9" max="9" width="0" style="0" hidden="1" customWidth="1"/>
    <col min="10" max="10" width="9.125" style="0" customWidth="1" collapsed="1"/>
    <col min="12" max="12" width="9.125" style="0" customWidth="1" collapsed="1"/>
    <col min="14" max="14" width="9.125" style="0" customWidth="1" collapsed="1"/>
    <col min="16" max="17" width="9.125" style="0" customWidth="1" collapsed="1"/>
  </cols>
  <sheetData>
    <row r="1" spans="1:3" ht="58.5" customHeight="1" thickBot="1">
      <c r="A1" s="1" t="s">
        <v>97</v>
      </c>
      <c r="B1" s="2" t="s">
        <v>507</v>
      </c>
      <c r="C1" s="3" t="s">
        <v>202</v>
      </c>
    </row>
    <row r="2" spans="1:4" ht="24.75" customHeight="1" thickBot="1">
      <c r="A2" s="4" t="s">
        <v>515</v>
      </c>
      <c r="B2" s="560">
        <f>'Př.2 PŘÍJMY'!C57</f>
        <v>2093902100</v>
      </c>
      <c r="C2" s="5"/>
      <c r="D2" s="6"/>
    </row>
    <row r="3" spans="1:4" ht="24.75" customHeight="1" thickBot="1" thickTop="1">
      <c r="A3" s="7" t="s">
        <v>452</v>
      </c>
      <c r="B3" s="561">
        <f>B4+B11</f>
        <v>2047444100</v>
      </c>
      <c r="C3" s="8"/>
      <c r="D3" s="9"/>
    </row>
    <row r="4" spans="1:5" ht="21.75" customHeight="1" thickTop="1">
      <c r="A4" s="116" t="s">
        <v>453</v>
      </c>
      <c r="B4" s="562">
        <f>SUM(B5:B10)</f>
        <v>1602122100</v>
      </c>
      <c r="C4" s="10"/>
      <c r="D4" s="9"/>
      <c r="E4" s="9"/>
    </row>
    <row r="5" spans="1:5" ht="21.75" customHeight="1">
      <c r="A5" s="11" t="s">
        <v>454</v>
      </c>
      <c r="B5" s="563">
        <f>'Př.3 Sumář provoz.výdajů'!B22</f>
        <v>797376100</v>
      </c>
      <c r="C5" s="5"/>
      <c r="D5" s="9"/>
      <c r="E5" s="9"/>
    </row>
    <row r="6" spans="1:3" ht="21.75" customHeight="1">
      <c r="A6" s="11" t="s">
        <v>455</v>
      </c>
      <c r="B6" s="563">
        <f>'Př.6a Sumář PO'!C9</f>
        <v>173609000</v>
      </c>
      <c r="C6" s="5"/>
    </row>
    <row r="7" spans="1:3" ht="21.75" customHeight="1">
      <c r="A7" s="11" t="s">
        <v>456</v>
      </c>
      <c r="B7" s="563">
        <f>'Př.6b PO-škol. zař.'!C36</f>
        <v>145000000</v>
      </c>
      <c r="C7" s="10"/>
    </row>
    <row r="8" spans="1:3" ht="21.75" customHeight="1">
      <c r="A8" s="11" t="s">
        <v>457</v>
      </c>
      <c r="B8" s="564">
        <f>'Př.4 Sumář OVS'!F66</f>
        <v>503031000</v>
      </c>
      <c r="C8" s="5"/>
    </row>
    <row r="9" spans="1:3" ht="21.75" customHeight="1">
      <c r="A9" s="12" t="s">
        <v>458</v>
      </c>
      <c r="B9" s="563">
        <f>'Př.5 FRB povodeň'!C19</f>
        <v>23106000</v>
      </c>
      <c r="C9" s="5"/>
    </row>
    <row r="10" spans="1:3" ht="21.75" customHeight="1">
      <c r="A10" s="12" t="s">
        <v>459</v>
      </c>
      <c r="B10" s="563">
        <v>-40000000</v>
      </c>
      <c r="C10" s="13"/>
    </row>
    <row r="11" spans="1:3" ht="21.75" customHeight="1">
      <c r="A11" s="117" t="s">
        <v>489</v>
      </c>
      <c r="B11" s="565">
        <v>445322000</v>
      </c>
      <c r="C11" s="10"/>
    </row>
    <row r="12" spans="1:3" ht="24.75" customHeight="1" thickBot="1">
      <c r="A12" s="14" t="s">
        <v>516</v>
      </c>
      <c r="B12" s="566">
        <f>SUM(B14:B18)</f>
        <v>-46458000</v>
      </c>
      <c r="C12" s="15"/>
    </row>
    <row r="13" spans="1:3" ht="24.75" customHeight="1" hidden="1" outlineLevel="1" thickTop="1">
      <c r="A13" s="16" t="s">
        <v>460</v>
      </c>
      <c r="B13" s="567">
        <f>B3-B2</f>
        <v>-46458000</v>
      </c>
      <c r="C13" s="15"/>
    </row>
    <row r="14" spans="1:3" ht="30.75" customHeight="1" collapsed="1" thickTop="1">
      <c r="A14" s="11" t="s">
        <v>461</v>
      </c>
      <c r="B14" s="563">
        <v>30000000</v>
      </c>
      <c r="C14" s="5" t="s">
        <v>367</v>
      </c>
    </row>
    <row r="15" spans="1:3" ht="21.75" customHeight="1">
      <c r="A15" s="11" t="s">
        <v>462</v>
      </c>
      <c r="B15" s="563">
        <v>-30000000</v>
      </c>
      <c r="C15" s="5" t="s">
        <v>368</v>
      </c>
    </row>
    <row r="16" spans="1:3" ht="21.75" customHeight="1">
      <c r="A16" s="11" t="s">
        <v>463</v>
      </c>
      <c r="B16" s="563">
        <v>-96458000</v>
      </c>
      <c r="C16" s="571" t="s">
        <v>13</v>
      </c>
    </row>
    <row r="17" spans="1:3" ht="21.75" customHeight="1">
      <c r="A17" s="11"/>
      <c r="B17" s="568"/>
      <c r="C17" s="572"/>
    </row>
    <row r="18" spans="1:3" ht="21" customHeight="1">
      <c r="A18" s="12" t="s">
        <v>464</v>
      </c>
      <c r="B18" s="564">
        <v>50000000</v>
      </c>
      <c r="C18" s="118" t="s">
        <v>549</v>
      </c>
    </row>
    <row r="19" ht="25.5" customHeight="1"/>
    <row r="20" ht="25.5" customHeight="1"/>
  </sheetData>
  <mergeCells count="1">
    <mergeCell ref="C16:C17"/>
  </mergeCells>
  <printOptions gridLines="1" horizontalCentered="1" verticalCentered="1"/>
  <pageMargins left="0.2362204724409449" right="0.35" top="0.65" bottom="0.4330708661417323" header="0.3937007874015748" footer="0.1968503937007874"/>
  <pageSetup horizontalDpi="600" verticalDpi="600" orientation="landscape" paperSize="9" scale="90" r:id="rId1"/>
  <headerFooter alignWithMargins="0">
    <oddHeader>&amp;C&amp;"Arial CE,Tučné"&amp;12Rekapitulace rozpočtu na rok 2009&amp;R&amp;"Arial CE,Tučné"&amp;11Část A - příloha č. 1&amp;"Arial CE,Obyčejné"&amp;10
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5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7" sqref="D57"/>
    </sheetView>
  </sheetViews>
  <sheetFormatPr defaultColWidth="9.00390625" defaultRowHeight="12.75"/>
  <cols>
    <col min="1" max="1" width="5.25390625" style="534" customWidth="1"/>
    <col min="2" max="2" width="36.00390625" style="401" customWidth="1"/>
    <col min="3" max="3" width="15.375" style="401" customWidth="1"/>
    <col min="4" max="4" width="77.75390625" style="401" customWidth="1"/>
    <col min="5" max="5" width="10.875" style="401" bestFit="1" customWidth="1"/>
    <col min="6" max="14" width="9.125" style="401" customWidth="1"/>
    <col min="15" max="15" width="8.875" style="401" customWidth="1"/>
    <col min="16" max="17" width="9.125" style="401" customWidth="1"/>
    <col min="18" max="19" width="8.875" style="401" customWidth="1"/>
    <col min="20" max="16384" width="9.125" style="401" customWidth="1"/>
  </cols>
  <sheetData>
    <row r="1" spans="1:4" s="515" customFormat="1" ht="36.75" customHeight="1">
      <c r="A1" s="513" t="s">
        <v>205</v>
      </c>
      <c r="B1" s="514" t="s">
        <v>206</v>
      </c>
      <c r="C1" s="393" t="s">
        <v>73</v>
      </c>
      <c r="D1" s="513" t="s">
        <v>202</v>
      </c>
    </row>
    <row r="2" spans="1:4" ht="13.5" customHeight="1">
      <c r="A2" s="516">
        <v>1111</v>
      </c>
      <c r="B2" s="418" t="s">
        <v>207</v>
      </c>
      <c r="C2" s="419">
        <v>260000000</v>
      </c>
      <c r="D2" s="517"/>
    </row>
    <row r="3" spans="1:4" ht="13.5" customHeight="1">
      <c r="A3" s="516">
        <v>1112</v>
      </c>
      <c r="B3" s="418" t="s">
        <v>208</v>
      </c>
      <c r="C3" s="419">
        <v>75000000</v>
      </c>
      <c r="D3" s="517"/>
    </row>
    <row r="4" spans="1:4" ht="13.5" customHeight="1">
      <c r="A4" s="516">
        <v>1113</v>
      </c>
      <c r="B4" s="418" t="s">
        <v>209</v>
      </c>
      <c r="C4" s="419">
        <v>18000000</v>
      </c>
      <c r="D4" s="517"/>
    </row>
    <row r="5" spans="1:4" ht="13.5" customHeight="1">
      <c r="A5" s="516">
        <v>1121</v>
      </c>
      <c r="B5" s="418" t="s">
        <v>352</v>
      </c>
      <c r="C5" s="419">
        <v>370000000</v>
      </c>
      <c r="D5" s="517"/>
    </row>
    <row r="6" spans="1:4" ht="13.5" customHeight="1">
      <c r="A6" s="516">
        <v>1122</v>
      </c>
      <c r="B6" s="418" t="s">
        <v>353</v>
      </c>
      <c r="C6" s="419">
        <v>99595000</v>
      </c>
      <c r="D6" s="573" t="s">
        <v>56</v>
      </c>
    </row>
    <row r="7" spans="1:4" ht="13.5" customHeight="1">
      <c r="A7" s="516"/>
      <c r="B7" s="418"/>
      <c r="C7" s="419"/>
      <c r="D7" s="574"/>
    </row>
    <row r="8" spans="1:4" ht="13.5" customHeight="1">
      <c r="A8" s="516">
        <v>1211</v>
      </c>
      <c r="B8" s="418" t="s">
        <v>354</v>
      </c>
      <c r="C8" s="419">
        <v>500000000</v>
      </c>
      <c r="D8" s="517"/>
    </row>
    <row r="9" spans="1:4" ht="13.5" customHeight="1" thickBot="1">
      <c r="A9" s="516">
        <v>1511</v>
      </c>
      <c r="B9" s="418" t="s">
        <v>518</v>
      </c>
      <c r="C9" s="419">
        <v>48000000</v>
      </c>
      <c r="D9" s="517"/>
    </row>
    <row r="10" spans="1:5" ht="13.5" customHeight="1" thickBot="1">
      <c r="A10" s="516"/>
      <c r="B10" s="519" t="s">
        <v>519</v>
      </c>
      <c r="C10" s="559">
        <f>SUM(C2:C9)</f>
        <v>1370595000</v>
      </c>
      <c r="D10" s="517" t="s">
        <v>475</v>
      </c>
      <c r="E10" s="520"/>
    </row>
    <row r="11" spans="1:4" ht="13.5" customHeight="1">
      <c r="A11" s="516">
        <v>1332</v>
      </c>
      <c r="B11" s="418" t="s">
        <v>520</v>
      </c>
      <c r="C11" s="419">
        <v>50000</v>
      </c>
      <c r="D11" s="517" t="s">
        <v>74</v>
      </c>
    </row>
    <row r="12" spans="1:4" ht="13.5" customHeight="1">
      <c r="A12" s="516">
        <v>1334</v>
      </c>
      <c r="B12" s="418" t="s">
        <v>75</v>
      </c>
      <c r="C12" s="419">
        <v>200000</v>
      </c>
      <c r="D12" s="517" t="s">
        <v>76</v>
      </c>
    </row>
    <row r="13" spans="1:4" ht="13.5" customHeight="1">
      <c r="A13" s="516">
        <v>1337</v>
      </c>
      <c r="B13" s="418" t="s">
        <v>77</v>
      </c>
      <c r="C13" s="419">
        <v>43000000</v>
      </c>
      <c r="D13" s="517"/>
    </row>
    <row r="14" spans="1:4" ht="13.5" customHeight="1">
      <c r="A14" s="516">
        <v>1341</v>
      </c>
      <c r="B14" s="418" t="s">
        <v>78</v>
      </c>
      <c r="C14" s="419">
        <v>2800000</v>
      </c>
      <c r="D14" s="521"/>
    </row>
    <row r="15" spans="1:4" ht="13.5" customHeight="1">
      <c r="A15" s="516">
        <v>1342</v>
      </c>
      <c r="B15" s="418" t="s">
        <v>79</v>
      </c>
      <c r="C15" s="419">
        <v>500000</v>
      </c>
      <c r="D15" s="517"/>
    </row>
    <row r="16" spans="1:4" ht="13.5" customHeight="1">
      <c r="A16" s="516">
        <v>1343</v>
      </c>
      <c r="B16" s="418" t="s">
        <v>80</v>
      </c>
      <c r="C16" s="419">
        <v>5000000</v>
      </c>
      <c r="D16" s="517"/>
    </row>
    <row r="17" spans="1:4" ht="13.5" customHeight="1">
      <c r="A17" s="516">
        <v>1344</v>
      </c>
      <c r="B17" s="418" t="s">
        <v>81</v>
      </c>
      <c r="C17" s="419">
        <v>50000</v>
      </c>
      <c r="D17" s="517"/>
    </row>
    <row r="18" spans="1:4" ht="13.5" customHeight="1">
      <c r="A18" s="516">
        <v>1345</v>
      </c>
      <c r="B18" s="418" t="s">
        <v>82</v>
      </c>
      <c r="C18" s="419">
        <v>1000000</v>
      </c>
      <c r="D18" s="522"/>
    </row>
    <row r="19" spans="1:4" ht="13.5" customHeight="1">
      <c r="A19" s="516">
        <v>1346</v>
      </c>
      <c r="B19" s="418" t="s">
        <v>83</v>
      </c>
      <c r="C19" s="419">
        <v>250000</v>
      </c>
      <c r="D19" s="517"/>
    </row>
    <row r="20" spans="1:4" ht="13.5" customHeight="1">
      <c r="A20" s="516">
        <v>1347</v>
      </c>
      <c r="B20" s="418" t="s">
        <v>84</v>
      </c>
      <c r="C20" s="419">
        <v>17000000</v>
      </c>
      <c r="D20" s="517" t="s">
        <v>85</v>
      </c>
    </row>
    <row r="21" spans="1:4" ht="13.5" customHeight="1">
      <c r="A21" s="516">
        <v>1351</v>
      </c>
      <c r="B21" s="418" t="s">
        <v>86</v>
      </c>
      <c r="C21" s="419">
        <v>12000000</v>
      </c>
      <c r="D21" s="518" t="s">
        <v>46</v>
      </c>
    </row>
    <row r="22" spans="1:4" ht="13.5" customHeight="1">
      <c r="A22" s="516">
        <v>1353</v>
      </c>
      <c r="B22" s="418" t="s">
        <v>87</v>
      </c>
      <c r="C22" s="419"/>
      <c r="D22" s="518"/>
    </row>
    <row r="23" spans="1:4" ht="13.5" customHeight="1">
      <c r="A23" s="516"/>
      <c r="B23" s="418" t="s">
        <v>88</v>
      </c>
      <c r="C23" s="419">
        <v>2500000</v>
      </c>
      <c r="D23" s="518"/>
    </row>
    <row r="24" spans="1:4" ht="13.5" customHeight="1">
      <c r="A24" s="516">
        <v>1361</v>
      </c>
      <c r="B24" s="418" t="s">
        <v>89</v>
      </c>
      <c r="C24" s="419">
        <v>27000000</v>
      </c>
      <c r="D24" s="523" t="s">
        <v>476</v>
      </c>
    </row>
    <row r="25" spans="1:4" ht="13.5" customHeight="1">
      <c r="A25" s="516">
        <v>1361</v>
      </c>
      <c r="B25" s="418" t="s">
        <v>90</v>
      </c>
      <c r="C25" s="419">
        <v>37600000</v>
      </c>
      <c r="D25" s="575" t="s">
        <v>57</v>
      </c>
    </row>
    <row r="26" spans="1:4" ht="13.5" customHeight="1">
      <c r="A26" s="516"/>
      <c r="B26" s="418"/>
      <c r="C26" s="419"/>
      <c r="D26" s="574"/>
    </row>
    <row r="27" spans="1:4" ht="13.5" customHeight="1" thickBot="1">
      <c r="A27" s="516"/>
      <c r="B27" s="418"/>
      <c r="C27" s="419"/>
      <c r="D27" s="574"/>
    </row>
    <row r="28" spans="1:5" ht="13.5" customHeight="1" thickBot="1">
      <c r="A28" s="516"/>
      <c r="B28" s="519" t="s">
        <v>91</v>
      </c>
      <c r="C28" s="559">
        <f>SUM(C11:C27)</f>
        <v>148950000</v>
      </c>
      <c r="D28" s="522"/>
      <c r="E28" s="520"/>
    </row>
    <row r="29" spans="1:4" ht="13.5" customHeight="1" thickBot="1">
      <c r="A29" s="516"/>
      <c r="B29" s="524" t="s">
        <v>92</v>
      </c>
      <c r="C29" s="525">
        <f>C10+C28</f>
        <v>1519545000</v>
      </c>
      <c r="D29" s="526"/>
    </row>
    <row r="30" spans="1:4" ht="13.5" customHeight="1">
      <c r="A30" s="516">
        <v>2111</v>
      </c>
      <c r="B30" s="418" t="s">
        <v>93</v>
      </c>
      <c r="C30" s="419">
        <v>1340000</v>
      </c>
      <c r="D30" s="517" t="s">
        <v>94</v>
      </c>
    </row>
    <row r="31" spans="1:4" ht="13.5" customHeight="1">
      <c r="A31" s="516">
        <v>2111</v>
      </c>
      <c r="B31" s="418" t="s">
        <v>93</v>
      </c>
      <c r="C31" s="419">
        <v>1100000</v>
      </c>
      <c r="D31" s="517" t="s">
        <v>95</v>
      </c>
    </row>
    <row r="32" spans="1:4" ht="13.5" customHeight="1">
      <c r="A32" s="516">
        <v>2111</v>
      </c>
      <c r="B32" s="418" t="s">
        <v>93</v>
      </c>
      <c r="C32" s="419">
        <v>280000</v>
      </c>
      <c r="D32" s="517" t="s">
        <v>96</v>
      </c>
    </row>
    <row r="33" spans="1:4" ht="13.5" customHeight="1">
      <c r="A33" s="516">
        <v>2111</v>
      </c>
      <c r="B33" s="418" t="s">
        <v>93</v>
      </c>
      <c r="C33" s="419">
        <v>5000</v>
      </c>
      <c r="D33" s="517" t="s">
        <v>389</v>
      </c>
    </row>
    <row r="34" spans="1:4" ht="13.5" customHeight="1">
      <c r="A34" s="516">
        <v>2111</v>
      </c>
      <c r="B34" s="418" t="s">
        <v>93</v>
      </c>
      <c r="C34" s="419">
        <v>2000</v>
      </c>
      <c r="D34" s="517" t="s">
        <v>390</v>
      </c>
    </row>
    <row r="35" spans="1:4" ht="13.5" customHeight="1">
      <c r="A35" s="516">
        <v>2112</v>
      </c>
      <c r="B35" s="418" t="s">
        <v>391</v>
      </c>
      <c r="C35" s="419">
        <v>10000</v>
      </c>
      <c r="D35" s="517" t="s">
        <v>392</v>
      </c>
    </row>
    <row r="36" spans="1:4" ht="13.5" customHeight="1">
      <c r="A36" s="516">
        <v>2141</v>
      </c>
      <c r="B36" s="418" t="s">
        <v>315</v>
      </c>
      <c r="C36" s="419">
        <v>6000000</v>
      </c>
      <c r="D36" s="527"/>
    </row>
    <row r="37" spans="1:4" s="528" customFormat="1" ht="13.5" customHeight="1">
      <c r="A37" s="516">
        <v>2210</v>
      </c>
      <c r="B37" s="418" t="s">
        <v>316</v>
      </c>
      <c r="C37" s="419">
        <v>1500000</v>
      </c>
      <c r="D37" s="517" t="s">
        <v>47</v>
      </c>
    </row>
    <row r="38" spans="1:4" s="528" customFormat="1" ht="13.5" customHeight="1">
      <c r="A38" s="516">
        <v>2210</v>
      </c>
      <c r="B38" s="418" t="s">
        <v>316</v>
      </c>
      <c r="C38" s="419">
        <v>1000000</v>
      </c>
      <c r="D38" s="517" t="s">
        <v>48</v>
      </c>
    </row>
    <row r="39" spans="1:4" s="528" customFormat="1" ht="13.5" customHeight="1">
      <c r="A39" s="516">
        <v>2210</v>
      </c>
      <c r="B39" s="418" t="s">
        <v>316</v>
      </c>
      <c r="C39" s="419">
        <v>6000000</v>
      </c>
      <c r="D39" s="517" t="s">
        <v>49</v>
      </c>
    </row>
    <row r="40" spans="1:4" s="528" customFormat="1" ht="13.5" customHeight="1">
      <c r="A40" s="516">
        <v>2210</v>
      </c>
      <c r="B40" s="418" t="s">
        <v>316</v>
      </c>
      <c r="C40" s="419">
        <v>4500000</v>
      </c>
      <c r="D40" s="517" t="s">
        <v>355</v>
      </c>
    </row>
    <row r="41" spans="1:4" s="528" customFormat="1" ht="13.5" customHeight="1">
      <c r="A41" s="516">
        <v>2210</v>
      </c>
      <c r="B41" s="418" t="s">
        <v>316</v>
      </c>
      <c r="C41" s="419">
        <v>200000</v>
      </c>
      <c r="D41" s="517" t="s">
        <v>50</v>
      </c>
    </row>
    <row r="42" spans="1:4" ht="13.5" customHeight="1">
      <c r="A42" s="516">
        <v>2324</v>
      </c>
      <c r="B42" s="418" t="s">
        <v>35</v>
      </c>
      <c r="C42" s="419">
        <v>10000</v>
      </c>
      <c r="D42" s="517" t="s">
        <v>36</v>
      </c>
    </row>
    <row r="43" spans="1:4" ht="13.5" customHeight="1">
      <c r="A43" s="516">
        <v>2324</v>
      </c>
      <c r="B43" s="418" t="s">
        <v>35</v>
      </c>
      <c r="C43" s="419">
        <v>5475000</v>
      </c>
      <c r="D43" s="517" t="s">
        <v>37</v>
      </c>
    </row>
    <row r="44" spans="1:4" ht="13.5" customHeight="1">
      <c r="A44" s="516">
        <v>2324</v>
      </c>
      <c r="B44" s="418" t="s">
        <v>35</v>
      </c>
      <c r="C44" s="419">
        <v>3000000</v>
      </c>
      <c r="D44" s="517" t="s">
        <v>38</v>
      </c>
    </row>
    <row r="45" spans="1:4" ht="13.5" customHeight="1">
      <c r="A45" s="516">
        <v>2324</v>
      </c>
      <c r="B45" s="418" t="s">
        <v>35</v>
      </c>
      <c r="C45" s="419">
        <v>100000</v>
      </c>
      <c r="D45" s="517" t="s">
        <v>39</v>
      </c>
    </row>
    <row r="46" spans="1:4" ht="13.5" customHeight="1">
      <c r="A46" s="516">
        <v>2329</v>
      </c>
      <c r="B46" s="418" t="s">
        <v>40</v>
      </c>
      <c r="C46" s="419">
        <v>80000</v>
      </c>
      <c r="D46" s="517" t="s">
        <v>41</v>
      </c>
    </row>
    <row r="47" spans="1:4" ht="13.5" customHeight="1">
      <c r="A47" s="516">
        <v>2343</v>
      </c>
      <c r="B47" s="418" t="s">
        <v>42</v>
      </c>
      <c r="C47" s="419">
        <v>1000</v>
      </c>
      <c r="D47" s="517"/>
    </row>
    <row r="48" spans="1:4" ht="13.5" customHeight="1" thickBot="1">
      <c r="A48" s="516">
        <v>2460</v>
      </c>
      <c r="B48" s="418" t="s">
        <v>43</v>
      </c>
      <c r="C48" s="419">
        <v>23106000</v>
      </c>
      <c r="D48" s="518" t="s">
        <v>51</v>
      </c>
    </row>
    <row r="49" spans="1:5" ht="13.5" customHeight="1" thickBot="1">
      <c r="A49" s="516"/>
      <c r="B49" s="524" t="s">
        <v>44</v>
      </c>
      <c r="C49" s="525">
        <f>SUM(C30:C48)</f>
        <v>53709000</v>
      </c>
      <c r="D49" s="517"/>
      <c r="E49" s="520"/>
    </row>
    <row r="50" spans="1:4" ht="13.5" customHeight="1">
      <c r="A50" s="516">
        <v>4112</v>
      </c>
      <c r="B50" s="418" t="s">
        <v>45</v>
      </c>
      <c r="C50" s="419">
        <v>121750100</v>
      </c>
      <c r="D50" s="573" t="s">
        <v>58</v>
      </c>
    </row>
    <row r="51" spans="1:4" ht="13.5" customHeight="1">
      <c r="A51" s="516"/>
      <c r="B51" s="418"/>
      <c r="C51" s="419"/>
      <c r="D51" s="573"/>
    </row>
    <row r="52" spans="1:4" ht="13.5" customHeight="1">
      <c r="A52" s="516">
        <v>4121</v>
      </c>
      <c r="B52" s="418" t="s">
        <v>196</v>
      </c>
      <c r="C52" s="419">
        <v>1900000</v>
      </c>
      <c r="D52" s="517" t="s">
        <v>197</v>
      </c>
    </row>
    <row r="53" spans="1:4" ht="13.5" customHeight="1">
      <c r="A53" s="516">
        <v>4121</v>
      </c>
      <c r="B53" s="418" t="s">
        <v>196</v>
      </c>
      <c r="C53" s="419">
        <v>250000</v>
      </c>
      <c r="D53" s="517" t="s">
        <v>198</v>
      </c>
    </row>
    <row r="54" spans="1:4" ht="13.5" customHeight="1">
      <c r="A54" s="516">
        <v>4131</v>
      </c>
      <c r="B54" s="418" t="s">
        <v>199</v>
      </c>
      <c r="C54" s="419">
        <v>396748000</v>
      </c>
      <c r="D54" s="573" t="s">
        <v>59</v>
      </c>
    </row>
    <row r="55" spans="1:4" ht="13.5" customHeight="1" thickBot="1">
      <c r="A55" s="516"/>
      <c r="B55" s="418"/>
      <c r="C55" s="419"/>
      <c r="D55" s="573"/>
    </row>
    <row r="56" spans="1:4" ht="13.5" customHeight="1" thickBot="1">
      <c r="A56" s="529"/>
      <c r="B56" s="524" t="s">
        <v>200</v>
      </c>
      <c r="C56" s="525">
        <f>SUM(C50:C55)</f>
        <v>520648100</v>
      </c>
      <c r="D56" s="517"/>
    </row>
    <row r="57" spans="1:4" ht="26.25" customHeight="1" thickBot="1">
      <c r="A57" s="529"/>
      <c r="B57" s="530" t="s">
        <v>201</v>
      </c>
      <c r="C57" s="531">
        <f>C29+C49+C56</f>
        <v>2093902100</v>
      </c>
      <c r="D57" s="517"/>
    </row>
    <row r="58" spans="1:3" ht="12.75">
      <c r="A58" s="532"/>
      <c r="C58" s="533"/>
    </row>
    <row r="59" spans="1:3" ht="12.75">
      <c r="A59" s="532"/>
      <c r="B59" s="418"/>
      <c r="C59" s="533"/>
    </row>
    <row r="60" spans="1:3" ht="12.75">
      <c r="A60" s="532"/>
      <c r="B60" s="418"/>
      <c r="C60" s="533"/>
    </row>
    <row r="61" spans="1:3" ht="12.75">
      <c r="A61" s="532"/>
      <c r="B61" s="418"/>
      <c r="C61" s="533"/>
    </row>
    <row r="62" spans="1:3" ht="12.75">
      <c r="A62" s="532"/>
      <c r="B62" s="418"/>
      <c r="C62" s="533"/>
    </row>
    <row r="63" spans="1:3" ht="12.75">
      <c r="A63" s="532"/>
      <c r="C63" s="533"/>
    </row>
    <row r="64" spans="1:3" ht="12.75">
      <c r="A64" s="532"/>
      <c r="C64" s="533"/>
    </row>
    <row r="65" spans="1:3" ht="12.75">
      <c r="A65" s="532"/>
      <c r="C65" s="533"/>
    </row>
    <row r="66" spans="1:3" ht="12.75">
      <c r="A66" s="532"/>
      <c r="C66" s="533"/>
    </row>
    <row r="67" spans="1:3" ht="12.75">
      <c r="A67" s="532"/>
      <c r="C67" s="533"/>
    </row>
    <row r="68" spans="1:3" ht="12.75">
      <c r="A68" s="532"/>
      <c r="C68" s="533"/>
    </row>
    <row r="69" spans="1:3" ht="12.75">
      <c r="A69" s="532"/>
      <c r="C69" s="533"/>
    </row>
    <row r="70" spans="1:3" ht="12.75">
      <c r="A70" s="532"/>
      <c r="C70" s="533"/>
    </row>
    <row r="71" spans="1:3" ht="12.75">
      <c r="A71" s="532"/>
      <c r="C71" s="533"/>
    </row>
    <row r="72" spans="1:3" ht="12.75">
      <c r="A72" s="532"/>
      <c r="C72" s="533"/>
    </row>
    <row r="73" spans="1:3" ht="12.75">
      <c r="A73" s="532"/>
      <c r="C73" s="533"/>
    </row>
    <row r="74" spans="1:3" ht="12.75">
      <c r="A74" s="532"/>
      <c r="C74" s="533"/>
    </row>
    <row r="75" ht="12.75">
      <c r="A75" s="532"/>
    </row>
    <row r="76" ht="12.75">
      <c r="A76" s="532"/>
    </row>
    <row r="77" ht="12.75">
      <c r="A77" s="532"/>
    </row>
    <row r="78" ht="12.75">
      <c r="A78" s="532"/>
    </row>
    <row r="79" ht="12.75">
      <c r="A79" s="532"/>
    </row>
    <row r="80" ht="12.75">
      <c r="A80" s="532"/>
    </row>
    <row r="81" ht="12.75">
      <c r="A81" s="532"/>
    </row>
    <row r="82" ht="12.75">
      <c r="A82" s="532"/>
    </row>
    <row r="83" ht="12.75">
      <c r="A83" s="532"/>
    </row>
    <row r="84" ht="12.75">
      <c r="A84" s="532"/>
    </row>
    <row r="85" ht="12.75">
      <c r="A85" s="532"/>
    </row>
    <row r="86" ht="12.75">
      <c r="A86" s="532"/>
    </row>
    <row r="87" ht="12.75">
      <c r="A87" s="532"/>
    </row>
    <row r="88" ht="12.75">
      <c r="A88" s="532"/>
    </row>
    <row r="89" ht="12.75">
      <c r="A89" s="532"/>
    </row>
    <row r="90" ht="12.75">
      <c r="A90" s="532"/>
    </row>
    <row r="91" ht="12.75">
      <c r="A91" s="532"/>
    </row>
    <row r="92" ht="12.75">
      <c r="A92" s="532"/>
    </row>
    <row r="93" ht="12.75">
      <c r="A93" s="532"/>
    </row>
    <row r="94" ht="12.75">
      <c r="A94" s="532"/>
    </row>
    <row r="95" ht="12.75">
      <c r="A95" s="532"/>
    </row>
    <row r="96" ht="12.75">
      <c r="A96" s="532"/>
    </row>
    <row r="97" ht="12.75">
      <c r="A97" s="532"/>
    </row>
    <row r="98" ht="12.75">
      <c r="A98" s="532"/>
    </row>
    <row r="99" ht="12.75">
      <c r="A99" s="532"/>
    </row>
    <row r="100" ht="12.75">
      <c r="A100" s="532"/>
    </row>
    <row r="101" ht="12.75">
      <c r="A101" s="532"/>
    </row>
    <row r="102" ht="12.75">
      <c r="A102" s="532"/>
    </row>
    <row r="103" ht="12.75">
      <c r="A103" s="532"/>
    </row>
    <row r="104" ht="12.75">
      <c r="A104" s="532"/>
    </row>
    <row r="105" ht="12.75">
      <c r="A105" s="532"/>
    </row>
    <row r="106" ht="12.75">
      <c r="A106" s="532"/>
    </row>
    <row r="107" ht="12.75">
      <c r="A107" s="532"/>
    </row>
    <row r="108" ht="12.75">
      <c r="A108" s="532"/>
    </row>
    <row r="109" ht="12.75">
      <c r="A109" s="532"/>
    </row>
    <row r="110" ht="12.75">
      <c r="A110" s="532"/>
    </row>
    <row r="111" ht="12.75">
      <c r="A111" s="532"/>
    </row>
    <row r="112" ht="12.75">
      <c r="A112" s="532"/>
    </row>
    <row r="113" ht="12.75">
      <c r="A113" s="532"/>
    </row>
    <row r="114" ht="12.75">
      <c r="A114" s="532"/>
    </row>
    <row r="115" ht="12.75">
      <c r="A115" s="532"/>
    </row>
    <row r="116" ht="12.75">
      <c r="A116" s="532"/>
    </row>
    <row r="117" ht="12.75">
      <c r="A117" s="532"/>
    </row>
    <row r="118" ht="12.75">
      <c r="A118" s="532"/>
    </row>
    <row r="119" ht="12.75">
      <c r="A119" s="532"/>
    </row>
    <row r="120" ht="12.75">
      <c r="A120" s="532"/>
    </row>
    <row r="121" ht="12.75">
      <c r="A121" s="532"/>
    </row>
    <row r="122" ht="12.75">
      <c r="A122" s="532"/>
    </row>
    <row r="123" ht="12.75">
      <c r="A123" s="532"/>
    </row>
    <row r="124" ht="12.75">
      <c r="A124" s="532"/>
    </row>
    <row r="125" ht="12.75">
      <c r="A125" s="532"/>
    </row>
    <row r="126" ht="12.75">
      <c r="A126" s="532"/>
    </row>
    <row r="127" ht="12.75">
      <c r="A127" s="532"/>
    </row>
    <row r="128" ht="12.75">
      <c r="A128" s="532"/>
    </row>
    <row r="129" ht="12.75">
      <c r="A129" s="532"/>
    </row>
    <row r="130" ht="12.75">
      <c r="A130" s="532"/>
    </row>
    <row r="131" ht="12.75">
      <c r="A131" s="532"/>
    </row>
    <row r="132" ht="12.75">
      <c r="A132" s="532"/>
    </row>
    <row r="133" ht="12.75">
      <c r="A133" s="532"/>
    </row>
    <row r="134" ht="12.75">
      <c r="A134" s="532"/>
    </row>
    <row r="135" ht="12.75">
      <c r="A135" s="532"/>
    </row>
    <row r="136" ht="12.75">
      <c r="A136" s="532"/>
    </row>
    <row r="137" ht="12.75">
      <c r="A137" s="532"/>
    </row>
    <row r="138" ht="12.75">
      <c r="A138" s="532"/>
    </row>
    <row r="139" ht="12.75">
      <c r="A139" s="532"/>
    </row>
    <row r="140" ht="12.75">
      <c r="A140" s="532"/>
    </row>
    <row r="141" ht="12.75">
      <c r="A141" s="532"/>
    </row>
    <row r="142" ht="12.75">
      <c r="A142" s="532"/>
    </row>
    <row r="143" ht="12.75">
      <c r="A143" s="532"/>
    </row>
    <row r="144" ht="12.75">
      <c r="A144" s="532"/>
    </row>
    <row r="145" ht="12.75">
      <c r="A145" s="532"/>
    </row>
    <row r="146" ht="12.75">
      <c r="A146" s="532"/>
    </row>
    <row r="147" ht="12.75">
      <c r="A147" s="532"/>
    </row>
    <row r="148" ht="12.75">
      <c r="A148" s="532"/>
    </row>
    <row r="149" ht="12.75">
      <c r="A149" s="532"/>
    </row>
    <row r="150" ht="12.75">
      <c r="A150" s="532"/>
    </row>
    <row r="151" ht="12.75">
      <c r="A151" s="532"/>
    </row>
    <row r="152" ht="12.75">
      <c r="A152" s="532"/>
    </row>
    <row r="153" ht="12.75">
      <c r="A153" s="532"/>
    </row>
    <row r="154" ht="12.75">
      <c r="A154" s="532"/>
    </row>
    <row r="155" ht="12.75">
      <c r="A155" s="532"/>
    </row>
    <row r="156" ht="12.75">
      <c r="A156" s="532"/>
    </row>
    <row r="157" ht="12.75">
      <c r="A157" s="532"/>
    </row>
    <row r="158" ht="12.75">
      <c r="A158" s="532"/>
    </row>
    <row r="159" ht="12.75">
      <c r="A159" s="532"/>
    </row>
    <row r="160" ht="12.75">
      <c r="A160" s="532"/>
    </row>
    <row r="161" ht="12.75">
      <c r="A161" s="532"/>
    </row>
    <row r="162" ht="12.75">
      <c r="A162" s="532"/>
    </row>
    <row r="163" ht="12.75">
      <c r="A163" s="532"/>
    </row>
    <row r="164" ht="12.75">
      <c r="A164" s="532"/>
    </row>
    <row r="165" ht="12.75">
      <c r="A165" s="532"/>
    </row>
    <row r="166" ht="12.75">
      <c r="A166" s="532"/>
    </row>
    <row r="167" ht="12.75">
      <c r="A167" s="532"/>
    </row>
    <row r="168" ht="12.75">
      <c r="A168" s="532"/>
    </row>
    <row r="169" ht="12.75">
      <c r="A169" s="532"/>
    </row>
    <row r="170" ht="12.75">
      <c r="A170" s="532"/>
    </row>
    <row r="171" ht="12.75">
      <c r="A171" s="532"/>
    </row>
    <row r="172" ht="12.75">
      <c r="A172" s="532"/>
    </row>
    <row r="173" ht="12.75">
      <c r="A173" s="532"/>
    </row>
    <row r="174" ht="12.75">
      <c r="A174" s="532"/>
    </row>
    <row r="175" ht="12.75">
      <c r="A175" s="532"/>
    </row>
    <row r="176" ht="12.75">
      <c r="A176" s="532"/>
    </row>
    <row r="177" ht="12.75">
      <c r="A177" s="532"/>
    </row>
    <row r="178" ht="12.75">
      <c r="A178" s="532"/>
    </row>
    <row r="179" ht="12.75">
      <c r="A179" s="532"/>
    </row>
    <row r="180" ht="12.75">
      <c r="A180" s="532"/>
    </row>
    <row r="181" ht="12.75">
      <c r="A181" s="532"/>
    </row>
    <row r="182" ht="12.75">
      <c r="A182" s="532"/>
    </row>
    <row r="183" ht="12.75">
      <c r="A183" s="532"/>
    </row>
    <row r="184" ht="12.75">
      <c r="A184" s="532"/>
    </row>
    <row r="185" ht="12.75">
      <c r="A185" s="532"/>
    </row>
    <row r="186" ht="12.75">
      <c r="A186" s="532"/>
    </row>
    <row r="187" ht="12.75">
      <c r="A187" s="532"/>
    </row>
    <row r="188" ht="12.75">
      <c r="A188" s="532"/>
    </row>
    <row r="189" ht="12.75">
      <c r="A189" s="532"/>
    </row>
    <row r="190" ht="12.75">
      <c r="A190" s="532"/>
    </row>
    <row r="191" ht="12.75">
      <c r="A191" s="532"/>
    </row>
    <row r="192" ht="12.75">
      <c r="A192" s="532"/>
    </row>
    <row r="193" ht="12.75">
      <c r="A193" s="532"/>
    </row>
    <row r="194" ht="12.75">
      <c r="A194" s="532"/>
    </row>
    <row r="195" ht="12.75">
      <c r="A195" s="532"/>
    </row>
    <row r="196" ht="12.75">
      <c r="A196" s="532"/>
    </row>
    <row r="197" ht="12.75">
      <c r="A197" s="532"/>
    </row>
    <row r="198" ht="12.75">
      <c r="A198" s="532"/>
    </row>
    <row r="199" ht="12.75">
      <c r="A199" s="532"/>
    </row>
    <row r="200" ht="12.75">
      <c r="A200" s="532"/>
    </row>
    <row r="201" ht="12.75">
      <c r="A201" s="532"/>
    </row>
    <row r="202" ht="12.75">
      <c r="A202" s="532"/>
    </row>
    <row r="203" ht="12.75">
      <c r="A203" s="532"/>
    </row>
    <row r="204" ht="12.75">
      <c r="A204" s="532"/>
    </row>
    <row r="205" ht="12.75">
      <c r="A205" s="532"/>
    </row>
    <row r="206" ht="12.75">
      <c r="A206" s="532"/>
    </row>
    <row r="207" ht="12.75">
      <c r="A207" s="532"/>
    </row>
    <row r="208" ht="12.75">
      <c r="A208" s="532"/>
    </row>
    <row r="209" ht="12.75">
      <c r="A209" s="532"/>
    </row>
    <row r="210" ht="12.75">
      <c r="A210" s="532"/>
    </row>
    <row r="211" ht="12.75">
      <c r="A211" s="532"/>
    </row>
    <row r="212" ht="12.75">
      <c r="A212" s="532"/>
    </row>
    <row r="213" ht="12.75">
      <c r="A213" s="532"/>
    </row>
    <row r="214" ht="12.75">
      <c r="A214" s="532"/>
    </row>
    <row r="215" ht="12.75">
      <c r="A215" s="532"/>
    </row>
    <row r="216" ht="12.75">
      <c r="A216" s="532"/>
    </row>
    <row r="217" ht="12.75">
      <c r="A217" s="532"/>
    </row>
    <row r="218" ht="12.75">
      <c r="A218" s="532"/>
    </row>
    <row r="219" ht="12.75">
      <c r="A219" s="532"/>
    </row>
    <row r="220" ht="12.75">
      <c r="A220" s="532"/>
    </row>
    <row r="221" ht="12.75">
      <c r="A221" s="532"/>
    </row>
    <row r="222" ht="12.75">
      <c r="A222" s="532"/>
    </row>
    <row r="223" ht="12.75">
      <c r="A223" s="532"/>
    </row>
    <row r="224" ht="12.75">
      <c r="A224" s="532"/>
    </row>
    <row r="225" ht="12.75">
      <c r="A225" s="532"/>
    </row>
    <row r="226" ht="12.75">
      <c r="A226" s="532"/>
    </row>
    <row r="227" ht="12.75">
      <c r="A227" s="532"/>
    </row>
    <row r="228" ht="12.75">
      <c r="A228" s="532"/>
    </row>
    <row r="229" ht="12.75">
      <c r="A229" s="532"/>
    </row>
    <row r="230" ht="12.75">
      <c r="A230" s="532"/>
    </row>
    <row r="231" ht="12.75">
      <c r="A231" s="532"/>
    </row>
    <row r="232" ht="12.75">
      <c r="A232" s="532"/>
    </row>
    <row r="233" ht="12.75">
      <c r="A233" s="532"/>
    </row>
    <row r="234" ht="12.75">
      <c r="A234" s="532"/>
    </row>
    <row r="235" ht="12.75">
      <c r="A235" s="532"/>
    </row>
    <row r="236" ht="12.75">
      <c r="A236" s="532"/>
    </row>
    <row r="237" ht="12.75">
      <c r="A237" s="532"/>
    </row>
    <row r="238" ht="12.75">
      <c r="A238" s="532"/>
    </row>
    <row r="239" ht="12.75">
      <c r="A239" s="532"/>
    </row>
    <row r="240" ht="12.75">
      <c r="A240" s="532"/>
    </row>
    <row r="241" ht="12.75">
      <c r="A241" s="532"/>
    </row>
    <row r="242" ht="12.75">
      <c r="A242" s="532"/>
    </row>
    <row r="243" ht="12.75">
      <c r="A243" s="532"/>
    </row>
    <row r="244" ht="12.75">
      <c r="A244" s="532"/>
    </row>
    <row r="245" ht="12.75">
      <c r="A245" s="532"/>
    </row>
    <row r="246" ht="12.75">
      <c r="A246" s="532"/>
    </row>
    <row r="247" ht="12.75">
      <c r="A247" s="532"/>
    </row>
    <row r="248" ht="12.75">
      <c r="A248" s="532"/>
    </row>
    <row r="249" ht="12.75">
      <c r="A249" s="532"/>
    </row>
    <row r="250" ht="12.75">
      <c r="A250" s="532"/>
    </row>
    <row r="251" ht="12.75">
      <c r="A251" s="532"/>
    </row>
    <row r="252" ht="12.75">
      <c r="A252" s="532"/>
    </row>
    <row r="253" ht="12.75">
      <c r="A253" s="532"/>
    </row>
    <row r="254" ht="12.75">
      <c r="A254" s="532"/>
    </row>
    <row r="255" ht="12.75">
      <c r="A255" s="532"/>
    </row>
    <row r="256" ht="12.75">
      <c r="A256" s="532"/>
    </row>
    <row r="257" ht="12.75">
      <c r="A257" s="532"/>
    </row>
    <row r="258" ht="12.75">
      <c r="A258" s="532"/>
    </row>
    <row r="259" ht="12.75">
      <c r="A259" s="532"/>
    </row>
    <row r="260" ht="12.75">
      <c r="A260" s="532"/>
    </row>
    <row r="261" ht="12.75">
      <c r="A261" s="532"/>
    </row>
    <row r="262" ht="12.75">
      <c r="A262" s="532"/>
    </row>
    <row r="263" ht="12.75">
      <c r="A263" s="532"/>
    </row>
    <row r="264" ht="12.75">
      <c r="A264" s="532"/>
    </row>
    <row r="265" ht="12.75">
      <c r="A265" s="532"/>
    </row>
    <row r="266" ht="12.75">
      <c r="A266" s="532"/>
    </row>
    <row r="267" ht="12.75">
      <c r="A267" s="532"/>
    </row>
    <row r="268" ht="12.75">
      <c r="A268" s="532"/>
    </row>
    <row r="269" ht="12.75">
      <c r="A269" s="532"/>
    </row>
    <row r="270" ht="12.75">
      <c r="A270" s="532"/>
    </row>
    <row r="271" ht="12.75">
      <c r="A271" s="532"/>
    </row>
    <row r="272" ht="12.75">
      <c r="A272" s="532"/>
    </row>
    <row r="273" ht="12.75">
      <c r="A273" s="532"/>
    </row>
    <row r="274" ht="12.75">
      <c r="A274" s="532"/>
    </row>
    <row r="275" ht="12.75">
      <c r="A275" s="532"/>
    </row>
    <row r="276" ht="12.75">
      <c r="A276" s="532"/>
    </row>
    <row r="277" ht="12.75">
      <c r="A277" s="532"/>
    </row>
    <row r="278" ht="12.75">
      <c r="A278" s="532"/>
    </row>
    <row r="279" ht="12.75">
      <c r="A279" s="532"/>
    </row>
    <row r="280" ht="12.75">
      <c r="A280" s="532"/>
    </row>
    <row r="281" ht="12.75">
      <c r="A281" s="532"/>
    </row>
    <row r="282" ht="12.75">
      <c r="A282" s="532"/>
    </row>
    <row r="283" ht="12.75">
      <c r="A283" s="532"/>
    </row>
    <row r="284" ht="12.75">
      <c r="A284" s="532"/>
    </row>
    <row r="285" ht="12.75">
      <c r="A285" s="532"/>
    </row>
    <row r="286" ht="12.75">
      <c r="A286" s="532"/>
    </row>
    <row r="287" ht="12.75">
      <c r="A287" s="532"/>
    </row>
    <row r="288" ht="12.75">
      <c r="A288" s="532"/>
    </row>
    <row r="289" ht="12.75">
      <c r="A289" s="532"/>
    </row>
    <row r="290" ht="12.75">
      <c r="A290" s="532"/>
    </row>
    <row r="291" ht="12.75">
      <c r="A291" s="532"/>
    </row>
    <row r="292" ht="12.75">
      <c r="A292" s="532"/>
    </row>
    <row r="293" ht="12.75">
      <c r="A293" s="532"/>
    </row>
    <row r="294" ht="12.75">
      <c r="A294" s="532"/>
    </row>
    <row r="295" ht="12.75">
      <c r="A295" s="532"/>
    </row>
    <row r="296" ht="12.75">
      <c r="A296" s="532"/>
    </row>
    <row r="297" ht="12.75">
      <c r="A297" s="532"/>
    </row>
    <row r="298" ht="12.75">
      <c r="A298" s="532"/>
    </row>
    <row r="299" ht="12.75">
      <c r="A299" s="532"/>
    </row>
    <row r="300" ht="12.75">
      <c r="A300" s="532"/>
    </row>
    <row r="301" ht="12.75">
      <c r="A301" s="532"/>
    </row>
    <row r="302" ht="12.75">
      <c r="A302" s="532"/>
    </row>
    <row r="303" ht="12.75">
      <c r="A303" s="532"/>
    </row>
    <row r="304" ht="12.75">
      <c r="A304" s="532"/>
    </row>
    <row r="305" ht="12.75">
      <c r="A305" s="532"/>
    </row>
    <row r="306" ht="12.75">
      <c r="A306" s="532"/>
    </row>
    <row r="307" ht="12.75">
      <c r="A307" s="532"/>
    </row>
    <row r="308" ht="12.75">
      <c r="A308" s="532"/>
    </row>
    <row r="309" ht="12.75">
      <c r="A309" s="532"/>
    </row>
    <row r="310" ht="12.75">
      <c r="A310" s="532"/>
    </row>
    <row r="311" ht="12.75">
      <c r="A311" s="532"/>
    </row>
    <row r="312" ht="12.75">
      <c r="A312" s="532"/>
    </row>
    <row r="313" ht="12.75">
      <c r="A313" s="532"/>
    </row>
    <row r="314" ht="12.75">
      <c r="A314" s="532"/>
    </row>
    <row r="315" ht="12.75">
      <c r="A315" s="532"/>
    </row>
    <row r="316" ht="12.75">
      <c r="A316" s="532"/>
    </row>
    <row r="317" ht="12.75">
      <c r="A317" s="532"/>
    </row>
    <row r="318" ht="12.75">
      <c r="A318" s="532"/>
    </row>
    <row r="319" ht="12.75">
      <c r="A319" s="532"/>
    </row>
    <row r="320" ht="12.75">
      <c r="A320" s="532"/>
    </row>
    <row r="321" ht="12.75">
      <c r="A321" s="532"/>
    </row>
    <row r="322" ht="12.75">
      <c r="A322" s="532"/>
    </row>
    <row r="323" ht="12.75">
      <c r="A323" s="532"/>
    </row>
    <row r="324" ht="12.75">
      <c r="A324" s="532"/>
    </row>
    <row r="325" ht="12.75">
      <c r="A325" s="532"/>
    </row>
    <row r="326" ht="12.75">
      <c r="A326" s="532"/>
    </row>
    <row r="327" ht="12.75">
      <c r="A327" s="532"/>
    </row>
    <row r="328" ht="12.75">
      <c r="A328" s="532"/>
    </row>
    <row r="329" ht="12.75">
      <c r="A329" s="532"/>
    </row>
    <row r="330" ht="12.75">
      <c r="A330" s="532"/>
    </row>
    <row r="331" ht="12.75">
      <c r="A331" s="532"/>
    </row>
    <row r="332" ht="12.75">
      <c r="A332" s="532"/>
    </row>
    <row r="333" ht="12.75">
      <c r="A333" s="532"/>
    </row>
    <row r="334" ht="12.75">
      <c r="A334" s="532"/>
    </row>
    <row r="335" ht="12.75">
      <c r="A335" s="532"/>
    </row>
    <row r="336" ht="12.75">
      <c r="A336" s="532"/>
    </row>
    <row r="337" ht="12.75">
      <c r="A337" s="532"/>
    </row>
    <row r="338" ht="12.75">
      <c r="A338" s="532"/>
    </row>
    <row r="339" ht="12.75">
      <c r="A339" s="532"/>
    </row>
    <row r="340" ht="12.75">
      <c r="A340" s="532"/>
    </row>
    <row r="341" ht="12.75">
      <c r="A341" s="532"/>
    </row>
    <row r="342" ht="12.75">
      <c r="A342" s="532"/>
    </row>
    <row r="343" ht="12.75">
      <c r="A343" s="532"/>
    </row>
    <row r="344" ht="12.75">
      <c r="A344" s="532"/>
    </row>
    <row r="345" ht="12.75">
      <c r="A345" s="532"/>
    </row>
    <row r="346" ht="12.75">
      <c r="A346" s="532"/>
    </row>
    <row r="347" ht="12.75">
      <c r="A347" s="532"/>
    </row>
    <row r="348" ht="12.75">
      <c r="A348" s="532"/>
    </row>
    <row r="349" ht="12.75">
      <c r="A349" s="532"/>
    </row>
    <row r="350" ht="12.75">
      <c r="A350" s="532"/>
    </row>
    <row r="351" ht="12.75">
      <c r="A351" s="532"/>
    </row>
    <row r="352" ht="12.75">
      <c r="A352" s="532"/>
    </row>
    <row r="353" ht="12.75">
      <c r="A353" s="532"/>
    </row>
    <row r="354" ht="12.75">
      <c r="A354" s="532"/>
    </row>
    <row r="355" ht="12.75">
      <c r="A355" s="532"/>
    </row>
    <row r="356" ht="12.75">
      <c r="A356" s="532"/>
    </row>
    <row r="357" ht="12.75">
      <c r="A357" s="532"/>
    </row>
    <row r="358" ht="12.75">
      <c r="A358" s="532"/>
    </row>
    <row r="359" ht="12.75">
      <c r="A359" s="532"/>
    </row>
    <row r="360" ht="12.75">
      <c r="A360" s="532"/>
    </row>
    <row r="361" ht="12.75">
      <c r="A361" s="532"/>
    </row>
    <row r="362" ht="12.75">
      <c r="A362" s="532"/>
    </row>
    <row r="363" ht="12.75">
      <c r="A363" s="532"/>
    </row>
    <row r="364" ht="12.75">
      <c r="A364" s="532"/>
    </row>
    <row r="365" ht="12.75">
      <c r="A365" s="532"/>
    </row>
    <row r="366" ht="12.75">
      <c r="A366" s="532"/>
    </row>
    <row r="367" ht="12.75">
      <c r="A367" s="532"/>
    </row>
    <row r="368" ht="12.75">
      <c r="A368" s="532"/>
    </row>
    <row r="369" ht="12.75">
      <c r="A369" s="532"/>
    </row>
    <row r="370" ht="12.75">
      <c r="A370" s="532"/>
    </row>
    <row r="371" ht="12.75">
      <c r="A371" s="532"/>
    </row>
    <row r="372" ht="12.75">
      <c r="A372" s="532"/>
    </row>
    <row r="373" ht="12.75">
      <c r="A373" s="532"/>
    </row>
    <row r="374" ht="12.75">
      <c r="A374" s="532"/>
    </row>
    <row r="375" ht="12.75">
      <c r="A375" s="532"/>
    </row>
    <row r="376" ht="12.75">
      <c r="A376" s="532"/>
    </row>
    <row r="377" ht="12.75">
      <c r="A377" s="532"/>
    </row>
    <row r="378" ht="12.75">
      <c r="A378" s="532"/>
    </row>
    <row r="379" ht="12.75">
      <c r="A379" s="532"/>
    </row>
    <row r="380" ht="12.75">
      <c r="A380" s="532"/>
    </row>
    <row r="381" ht="12.75">
      <c r="A381" s="532"/>
    </row>
    <row r="382" ht="12.75">
      <c r="A382" s="532"/>
    </row>
    <row r="383" ht="12.75">
      <c r="A383" s="532"/>
    </row>
    <row r="384" ht="12.75">
      <c r="A384" s="532"/>
    </row>
    <row r="385" ht="12.75">
      <c r="A385" s="532"/>
    </row>
    <row r="386" ht="12.75">
      <c r="A386" s="532"/>
    </row>
    <row r="387" ht="12.75">
      <c r="A387" s="532"/>
    </row>
    <row r="388" ht="12.75">
      <c r="A388" s="532"/>
    </row>
    <row r="389" ht="12.75">
      <c r="A389" s="532"/>
    </row>
    <row r="390" ht="12.75">
      <c r="A390" s="532"/>
    </row>
    <row r="391" ht="12.75">
      <c r="A391" s="532"/>
    </row>
    <row r="392" ht="12.75">
      <c r="A392" s="532"/>
    </row>
    <row r="393" ht="12.75">
      <c r="A393" s="532"/>
    </row>
    <row r="394" ht="12.75">
      <c r="A394" s="532"/>
    </row>
    <row r="395" ht="12.75">
      <c r="A395" s="532"/>
    </row>
    <row r="396" ht="12.75">
      <c r="A396" s="532"/>
    </row>
    <row r="397" ht="12.75">
      <c r="A397" s="532"/>
    </row>
    <row r="398" ht="12.75">
      <c r="A398" s="532"/>
    </row>
    <row r="399" ht="12.75">
      <c r="A399" s="532"/>
    </row>
    <row r="400" ht="12.75">
      <c r="A400" s="532"/>
    </row>
    <row r="401" ht="12.75">
      <c r="A401" s="532"/>
    </row>
    <row r="402" ht="12.75">
      <c r="A402" s="532"/>
    </row>
    <row r="403" ht="12.75">
      <c r="A403" s="532"/>
    </row>
    <row r="404" ht="12.75">
      <c r="A404" s="532"/>
    </row>
    <row r="405" ht="12.75">
      <c r="A405" s="532"/>
    </row>
    <row r="406" ht="12.75">
      <c r="A406" s="532"/>
    </row>
    <row r="407" ht="12.75">
      <c r="A407" s="532"/>
    </row>
    <row r="408" ht="12.75">
      <c r="A408" s="532"/>
    </row>
    <row r="409" ht="12.75">
      <c r="A409" s="532"/>
    </row>
    <row r="410" ht="12.75">
      <c r="A410" s="532"/>
    </row>
    <row r="411" ht="12.75">
      <c r="A411" s="532"/>
    </row>
    <row r="412" ht="12.75">
      <c r="A412" s="532"/>
    </row>
    <row r="413" ht="12.75">
      <c r="A413" s="532"/>
    </row>
    <row r="414" ht="12.75">
      <c r="A414" s="532"/>
    </row>
    <row r="415" ht="12.75">
      <c r="A415" s="532"/>
    </row>
    <row r="416" ht="12.75">
      <c r="A416" s="532"/>
    </row>
    <row r="417" ht="12.75">
      <c r="A417" s="532"/>
    </row>
    <row r="418" ht="12.75">
      <c r="A418" s="532"/>
    </row>
    <row r="419" ht="12.75">
      <c r="A419" s="532"/>
    </row>
    <row r="420" ht="12.75">
      <c r="A420" s="532"/>
    </row>
    <row r="421" ht="12.75">
      <c r="A421" s="532"/>
    </row>
    <row r="422" ht="12.75">
      <c r="A422" s="532"/>
    </row>
    <row r="423" ht="12.75">
      <c r="A423" s="532"/>
    </row>
    <row r="424" ht="12.75">
      <c r="A424" s="532"/>
    </row>
    <row r="425" ht="12.75">
      <c r="A425" s="532"/>
    </row>
    <row r="426" ht="12.75">
      <c r="A426" s="532"/>
    </row>
    <row r="427" ht="12.75">
      <c r="A427" s="532"/>
    </row>
    <row r="428" ht="12.75">
      <c r="A428" s="532"/>
    </row>
    <row r="429" ht="12.75">
      <c r="A429" s="532"/>
    </row>
    <row r="430" ht="12.75">
      <c r="A430" s="532"/>
    </row>
    <row r="431" ht="12.75">
      <c r="A431" s="532"/>
    </row>
    <row r="432" ht="12.75">
      <c r="A432" s="532"/>
    </row>
    <row r="433" ht="12.75">
      <c r="A433" s="532"/>
    </row>
    <row r="434" ht="12.75">
      <c r="A434" s="532"/>
    </row>
    <row r="435" ht="12.75">
      <c r="A435" s="532"/>
    </row>
    <row r="436" ht="12.75">
      <c r="A436" s="532"/>
    </row>
    <row r="437" ht="12.75">
      <c r="A437" s="532"/>
    </row>
    <row r="438" ht="12.75">
      <c r="A438" s="532"/>
    </row>
    <row r="439" ht="12.75">
      <c r="A439" s="532"/>
    </row>
    <row r="440" ht="12.75">
      <c r="A440" s="532"/>
    </row>
    <row r="441" ht="12.75">
      <c r="A441" s="532"/>
    </row>
    <row r="442" ht="12.75">
      <c r="A442" s="532"/>
    </row>
    <row r="443" ht="12.75">
      <c r="A443" s="532"/>
    </row>
    <row r="444" ht="12.75">
      <c r="A444" s="532"/>
    </row>
    <row r="445" ht="12.75">
      <c r="A445" s="532"/>
    </row>
    <row r="446" ht="12.75">
      <c r="A446" s="532"/>
    </row>
    <row r="447" ht="12.75">
      <c r="A447" s="532"/>
    </row>
    <row r="448" ht="12.75">
      <c r="A448" s="532"/>
    </row>
    <row r="449" ht="12.75">
      <c r="A449" s="532"/>
    </row>
    <row r="450" ht="12.75">
      <c r="A450" s="532"/>
    </row>
    <row r="451" ht="12.75">
      <c r="A451" s="532"/>
    </row>
    <row r="452" ht="12.75">
      <c r="A452" s="532"/>
    </row>
    <row r="453" ht="12.75">
      <c r="A453" s="532"/>
    </row>
    <row r="454" ht="12.75">
      <c r="A454" s="532"/>
    </row>
    <row r="455" ht="12.75">
      <c r="A455" s="532"/>
    </row>
    <row r="456" ht="12.75">
      <c r="A456" s="532"/>
    </row>
    <row r="457" ht="12.75">
      <c r="A457" s="532"/>
    </row>
    <row r="458" ht="12.75">
      <c r="A458" s="532"/>
    </row>
    <row r="459" ht="12.75">
      <c r="A459" s="532"/>
    </row>
    <row r="460" ht="12.75">
      <c r="A460" s="532"/>
    </row>
    <row r="461" ht="12.75">
      <c r="A461" s="532"/>
    </row>
    <row r="462" ht="12.75">
      <c r="A462" s="532"/>
    </row>
    <row r="463" ht="12.75">
      <c r="A463" s="532"/>
    </row>
    <row r="464" ht="12.75">
      <c r="A464" s="532"/>
    </row>
    <row r="465" ht="12.75">
      <c r="A465" s="532"/>
    </row>
    <row r="466" ht="12.75">
      <c r="A466" s="532"/>
    </row>
    <row r="467" ht="12.75">
      <c r="A467" s="532"/>
    </row>
    <row r="468" ht="12.75">
      <c r="A468" s="532"/>
    </row>
    <row r="469" ht="12.75">
      <c r="A469" s="532"/>
    </row>
    <row r="470" ht="12.75">
      <c r="A470" s="532"/>
    </row>
    <row r="471" ht="12.75">
      <c r="A471" s="532"/>
    </row>
    <row r="472" ht="12.75">
      <c r="A472" s="532"/>
    </row>
    <row r="473" ht="12.75">
      <c r="A473" s="532"/>
    </row>
    <row r="474" ht="12.75">
      <c r="A474" s="532"/>
    </row>
    <row r="475" ht="12.75">
      <c r="A475" s="532"/>
    </row>
    <row r="476" ht="12.75">
      <c r="A476" s="532"/>
    </row>
    <row r="477" ht="12.75">
      <c r="A477" s="532"/>
    </row>
    <row r="478" ht="12.75">
      <c r="A478" s="532"/>
    </row>
    <row r="479" ht="12.75">
      <c r="A479" s="532"/>
    </row>
    <row r="480" ht="12.75">
      <c r="A480" s="532"/>
    </row>
    <row r="481" ht="12.75">
      <c r="A481" s="532"/>
    </row>
    <row r="482" ht="12.75">
      <c r="A482" s="532"/>
    </row>
    <row r="483" ht="12.75">
      <c r="A483" s="532"/>
    </row>
    <row r="484" ht="12.75">
      <c r="A484" s="532"/>
    </row>
    <row r="485" ht="12.75">
      <c r="A485" s="532"/>
    </row>
    <row r="486" ht="12.75">
      <c r="A486" s="532"/>
    </row>
    <row r="487" ht="12.75">
      <c r="A487" s="532"/>
    </row>
    <row r="488" ht="12.75">
      <c r="A488" s="532"/>
    </row>
    <row r="489" ht="12.75">
      <c r="A489" s="532"/>
    </row>
    <row r="490" ht="12.75">
      <c r="A490" s="532"/>
    </row>
    <row r="491" ht="12.75">
      <c r="A491" s="532"/>
    </row>
    <row r="492" ht="12.75">
      <c r="A492" s="532"/>
    </row>
    <row r="493" ht="12.75">
      <c r="A493" s="532"/>
    </row>
    <row r="494" ht="12.75">
      <c r="A494" s="532"/>
    </row>
    <row r="495" ht="12.75">
      <c r="A495" s="532"/>
    </row>
    <row r="496" ht="12.75">
      <c r="A496" s="532"/>
    </row>
    <row r="497" ht="12.75">
      <c r="A497" s="532"/>
    </row>
    <row r="498" ht="12.75">
      <c r="A498" s="532"/>
    </row>
    <row r="499" ht="12.75">
      <c r="A499" s="532"/>
    </row>
    <row r="500" ht="12.75">
      <c r="A500" s="532"/>
    </row>
    <row r="501" ht="12.75">
      <c r="A501" s="532"/>
    </row>
    <row r="502" ht="12.75">
      <c r="A502" s="532"/>
    </row>
    <row r="503" ht="12.75">
      <c r="A503" s="532"/>
    </row>
    <row r="504" ht="12.75">
      <c r="A504" s="532"/>
    </row>
    <row r="505" ht="12.75">
      <c r="A505" s="532"/>
    </row>
    <row r="506" ht="12.75">
      <c r="A506" s="532"/>
    </row>
    <row r="507" ht="12.75">
      <c r="A507" s="532"/>
    </row>
    <row r="508" ht="12.75">
      <c r="A508" s="532"/>
    </row>
    <row r="509" ht="12.75">
      <c r="A509" s="532"/>
    </row>
    <row r="510" ht="12.75">
      <c r="A510" s="532"/>
    </row>
    <row r="511" ht="12.75">
      <c r="A511" s="532"/>
    </row>
    <row r="512" ht="12.75">
      <c r="A512" s="532"/>
    </row>
    <row r="513" ht="12.75">
      <c r="A513" s="532"/>
    </row>
    <row r="514" ht="12.75">
      <c r="A514" s="532"/>
    </row>
    <row r="515" ht="12.75">
      <c r="A515" s="532"/>
    </row>
    <row r="516" ht="12.75">
      <c r="A516" s="532"/>
    </row>
    <row r="517" ht="12.75">
      <c r="A517" s="532"/>
    </row>
    <row r="518" ht="12.75">
      <c r="A518" s="532"/>
    </row>
    <row r="519" ht="12.75">
      <c r="A519" s="532"/>
    </row>
    <row r="520" ht="12.75">
      <c r="A520" s="532"/>
    </row>
    <row r="521" ht="12.75">
      <c r="A521" s="532"/>
    </row>
    <row r="522" ht="12.75">
      <c r="A522" s="532"/>
    </row>
    <row r="523" ht="12.75">
      <c r="A523" s="532"/>
    </row>
    <row r="524" ht="12.75">
      <c r="A524" s="532"/>
    </row>
    <row r="525" ht="12.75">
      <c r="A525" s="532"/>
    </row>
    <row r="526" ht="12.75">
      <c r="A526" s="532"/>
    </row>
    <row r="527" ht="12.75">
      <c r="A527" s="532"/>
    </row>
    <row r="528" ht="12.75">
      <c r="A528" s="532"/>
    </row>
    <row r="529" ht="12.75">
      <c r="A529" s="532"/>
    </row>
    <row r="530" ht="12.75">
      <c r="A530" s="532"/>
    </row>
    <row r="531" ht="12.75">
      <c r="A531" s="532"/>
    </row>
    <row r="532" ht="12.75">
      <c r="A532" s="532"/>
    </row>
    <row r="533" ht="12.75">
      <c r="A533" s="532"/>
    </row>
    <row r="534" ht="12.75">
      <c r="A534" s="532"/>
    </row>
    <row r="535" ht="12.75">
      <c r="A535" s="532"/>
    </row>
    <row r="536" ht="12.75">
      <c r="A536" s="532"/>
    </row>
    <row r="537" ht="12.75">
      <c r="A537" s="532"/>
    </row>
    <row r="538" ht="12.75">
      <c r="A538" s="532"/>
    </row>
    <row r="539" ht="12.75">
      <c r="A539" s="532"/>
    </row>
    <row r="540" ht="12.75">
      <c r="A540" s="532"/>
    </row>
    <row r="541" ht="12.75">
      <c r="A541" s="532"/>
    </row>
    <row r="542" ht="12.75">
      <c r="A542" s="532"/>
    </row>
    <row r="543" ht="12.75">
      <c r="A543" s="532"/>
    </row>
    <row r="544" ht="12.75">
      <c r="A544" s="532"/>
    </row>
    <row r="545" ht="12.75">
      <c r="A545" s="532"/>
    </row>
    <row r="546" ht="12.75">
      <c r="A546" s="532"/>
    </row>
    <row r="547" ht="12.75">
      <c r="A547" s="532"/>
    </row>
    <row r="548" ht="12.75">
      <c r="A548" s="532"/>
    </row>
    <row r="549" ht="12.75">
      <c r="A549" s="532"/>
    </row>
    <row r="550" ht="12.75">
      <c r="A550" s="532"/>
    </row>
    <row r="551" ht="12.75">
      <c r="A551" s="532"/>
    </row>
    <row r="552" ht="12.75">
      <c r="A552" s="532"/>
    </row>
    <row r="553" ht="12.75">
      <c r="A553" s="532"/>
    </row>
    <row r="554" ht="12.75">
      <c r="A554" s="532"/>
    </row>
    <row r="555" ht="12.75">
      <c r="A555" s="532"/>
    </row>
    <row r="556" ht="12.75">
      <c r="A556" s="532"/>
    </row>
    <row r="557" ht="12.75">
      <c r="A557" s="532"/>
    </row>
    <row r="558" ht="12.75">
      <c r="A558" s="532"/>
    </row>
    <row r="559" ht="12.75">
      <c r="A559" s="532"/>
    </row>
    <row r="560" ht="12.75">
      <c r="A560" s="532"/>
    </row>
    <row r="561" ht="12.75">
      <c r="A561" s="532"/>
    </row>
    <row r="562" ht="12.75">
      <c r="A562" s="532"/>
    </row>
    <row r="563" ht="12.75">
      <c r="A563" s="532"/>
    </row>
    <row r="564" ht="12.75">
      <c r="A564" s="532"/>
    </row>
    <row r="565" ht="12.75">
      <c r="A565" s="532"/>
    </row>
    <row r="566" ht="12.75">
      <c r="A566" s="532"/>
    </row>
    <row r="567" ht="12.75">
      <c r="A567" s="532"/>
    </row>
    <row r="568" ht="12.75">
      <c r="A568" s="532"/>
    </row>
    <row r="569" ht="12.75">
      <c r="A569" s="532"/>
    </row>
    <row r="570" ht="12.75">
      <c r="A570" s="532"/>
    </row>
    <row r="571" ht="12.75">
      <c r="A571" s="532"/>
    </row>
    <row r="572" ht="12.75">
      <c r="A572" s="532"/>
    </row>
    <row r="573" ht="12.75">
      <c r="A573" s="532"/>
    </row>
    <row r="574" ht="12.75">
      <c r="A574" s="532"/>
    </row>
    <row r="575" ht="12.75">
      <c r="A575" s="532"/>
    </row>
    <row r="576" ht="12.75">
      <c r="A576" s="532"/>
    </row>
    <row r="577" ht="12.75">
      <c r="A577" s="532"/>
    </row>
    <row r="578" ht="12.75">
      <c r="A578" s="532"/>
    </row>
    <row r="579" ht="12.75">
      <c r="A579" s="532"/>
    </row>
    <row r="580" ht="12.75">
      <c r="A580" s="532"/>
    </row>
    <row r="581" ht="12.75">
      <c r="A581" s="532"/>
    </row>
    <row r="582" ht="12.75">
      <c r="A582" s="532"/>
    </row>
    <row r="583" ht="12.75">
      <c r="A583" s="532"/>
    </row>
    <row r="584" ht="12.75">
      <c r="A584" s="532"/>
    </row>
    <row r="585" ht="12.75">
      <c r="A585" s="532"/>
    </row>
    <row r="586" ht="12.75">
      <c r="A586" s="532"/>
    </row>
    <row r="587" ht="12.75">
      <c r="A587" s="532"/>
    </row>
    <row r="588" ht="12.75">
      <c r="A588" s="532"/>
    </row>
    <row r="589" ht="12.75">
      <c r="A589" s="532"/>
    </row>
    <row r="590" ht="12.75">
      <c r="A590" s="532"/>
    </row>
    <row r="591" ht="12.75">
      <c r="A591" s="532"/>
    </row>
    <row r="592" ht="12.75">
      <c r="A592" s="532"/>
    </row>
    <row r="593" ht="12.75">
      <c r="A593" s="532"/>
    </row>
    <row r="594" ht="12.75">
      <c r="A594" s="532"/>
    </row>
    <row r="595" ht="12.75">
      <c r="A595" s="532"/>
    </row>
    <row r="596" ht="12.75">
      <c r="A596" s="532"/>
    </row>
    <row r="597" ht="12.75">
      <c r="A597" s="532"/>
    </row>
    <row r="598" ht="12.75">
      <c r="A598" s="532"/>
    </row>
    <row r="599" ht="12.75">
      <c r="A599" s="532"/>
    </row>
    <row r="600" ht="12.75">
      <c r="A600" s="532"/>
    </row>
    <row r="601" ht="12.75">
      <c r="A601" s="532"/>
    </row>
    <row r="602" ht="12.75">
      <c r="A602" s="532"/>
    </row>
    <row r="603" ht="12.75">
      <c r="A603" s="532"/>
    </row>
    <row r="604" ht="12.75">
      <c r="A604" s="532"/>
    </row>
    <row r="605" ht="12.75">
      <c r="A605" s="532"/>
    </row>
    <row r="606" ht="12.75">
      <c r="A606" s="532"/>
    </row>
    <row r="607" ht="12.75">
      <c r="A607" s="532"/>
    </row>
    <row r="608" ht="12.75">
      <c r="A608" s="532"/>
    </row>
    <row r="609" ht="12.75">
      <c r="A609" s="532"/>
    </row>
    <row r="610" ht="12.75">
      <c r="A610" s="532"/>
    </row>
    <row r="611" ht="12.75">
      <c r="A611" s="532"/>
    </row>
    <row r="612" ht="12.75">
      <c r="A612" s="532"/>
    </row>
    <row r="613" ht="12.75">
      <c r="A613" s="532"/>
    </row>
    <row r="614" ht="12.75">
      <c r="A614" s="532"/>
    </row>
    <row r="615" ht="12.75">
      <c r="A615" s="532"/>
    </row>
    <row r="616" ht="12.75">
      <c r="A616" s="532"/>
    </row>
    <row r="617" ht="12.75">
      <c r="A617" s="532"/>
    </row>
    <row r="618" ht="12.75">
      <c r="A618" s="532"/>
    </row>
    <row r="619" ht="12.75">
      <c r="A619" s="532"/>
    </row>
    <row r="620" ht="12.75">
      <c r="A620" s="532"/>
    </row>
    <row r="621" ht="12.75">
      <c r="A621" s="532"/>
    </row>
    <row r="622" ht="12.75">
      <c r="A622" s="532"/>
    </row>
    <row r="623" ht="12.75">
      <c r="A623" s="532"/>
    </row>
    <row r="624" ht="12.75">
      <c r="A624" s="532"/>
    </row>
    <row r="625" ht="12.75">
      <c r="A625" s="532"/>
    </row>
    <row r="626" ht="12.75">
      <c r="A626" s="532"/>
    </row>
    <row r="627" ht="12.75">
      <c r="A627" s="532"/>
    </row>
    <row r="628" ht="12.75">
      <c r="A628" s="532"/>
    </row>
    <row r="629" ht="12.75">
      <c r="A629" s="532"/>
    </row>
    <row r="630" ht="12.75">
      <c r="A630" s="532"/>
    </row>
    <row r="631" ht="12.75">
      <c r="A631" s="532"/>
    </row>
    <row r="632" ht="12.75">
      <c r="A632" s="532"/>
    </row>
    <row r="633" ht="12.75">
      <c r="A633" s="532"/>
    </row>
    <row r="634" ht="12.75">
      <c r="A634" s="532"/>
    </row>
    <row r="635" ht="12.75">
      <c r="A635" s="532"/>
    </row>
    <row r="636" ht="12.75">
      <c r="A636" s="532"/>
    </row>
    <row r="637" ht="12.75">
      <c r="A637" s="532"/>
    </row>
    <row r="638" ht="12.75">
      <c r="A638" s="532"/>
    </row>
    <row r="639" ht="12.75">
      <c r="A639" s="532"/>
    </row>
    <row r="640" ht="12.75">
      <c r="A640" s="532"/>
    </row>
    <row r="641" ht="12.75">
      <c r="A641" s="532"/>
    </row>
    <row r="642" ht="12.75">
      <c r="A642" s="532"/>
    </row>
    <row r="643" ht="12.75">
      <c r="A643" s="532"/>
    </row>
    <row r="644" ht="12.75">
      <c r="A644" s="532"/>
    </row>
    <row r="645" ht="12.75">
      <c r="A645" s="532"/>
    </row>
    <row r="646" ht="12.75">
      <c r="A646" s="532"/>
    </row>
    <row r="647" ht="12.75">
      <c r="A647" s="532"/>
    </row>
    <row r="648" ht="12.75">
      <c r="A648" s="532"/>
    </row>
    <row r="649" ht="12.75">
      <c r="A649" s="532"/>
    </row>
    <row r="650" ht="12.75">
      <c r="A650" s="532"/>
    </row>
    <row r="651" ht="12.75">
      <c r="A651" s="532"/>
    </row>
    <row r="652" ht="12.75">
      <c r="A652" s="532"/>
    </row>
    <row r="653" ht="12.75">
      <c r="A653" s="532"/>
    </row>
    <row r="654" ht="12.75">
      <c r="A654" s="532"/>
    </row>
    <row r="655" ht="12.75">
      <c r="A655" s="532"/>
    </row>
    <row r="656" ht="12.75">
      <c r="A656" s="532"/>
    </row>
    <row r="657" ht="12.75">
      <c r="A657" s="532"/>
    </row>
    <row r="658" ht="12.75">
      <c r="A658" s="532"/>
    </row>
    <row r="659" ht="12.75">
      <c r="A659" s="532"/>
    </row>
    <row r="660" ht="12.75">
      <c r="A660" s="532"/>
    </row>
    <row r="661" ht="12.75">
      <c r="A661" s="532"/>
    </row>
    <row r="662" ht="12.75">
      <c r="A662" s="532"/>
    </row>
    <row r="663" ht="12.75">
      <c r="A663" s="532"/>
    </row>
    <row r="664" ht="12.75">
      <c r="A664" s="532"/>
    </row>
    <row r="665" ht="12.75">
      <c r="A665" s="532"/>
    </row>
    <row r="666" ht="12.75">
      <c r="A666" s="532"/>
    </row>
    <row r="667" ht="12.75">
      <c r="A667" s="532"/>
    </row>
    <row r="668" ht="12.75">
      <c r="A668" s="532"/>
    </row>
    <row r="669" ht="12.75">
      <c r="A669" s="532"/>
    </row>
    <row r="670" ht="12.75">
      <c r="A670" s="532"/>
    </row>
    <row r="671" ht="12.75">
      <c r="A671" s="532"/>
    </row>
    <row r="672" ht="12.75">
      <c r="A672" s="532"/>
    </row>
    <row r="673" ht="12.75">
      <c r="A673" s="532"/>
    </row>
    <row r="674" ht="12.75">
      <c r="A674" s="532"/>
    </row>
    <row r="675" ht="12.75">
      <c r="A675" s="532"/>
    </row>
    <row r="676" ht="12.75">
      <c r="A676" s="532"/>
    </row>
    <row r="677" ht="12.75">
      <c r="A677" s="532"/>
    </row>
    <row r="678" ht="12.75">
      <c r="A678" s="532"/>
    </row>
    <row r="679" ht="12.75">
      <c r="A679" s="532"/>
    </row>
    <row r="680" ht="12.75">
      <c r="A680" s="532"/>
    </row>
    <row r="681" ht="12.75">
      <c r="A681" s="532"/>
    </row>
    <row r="682" ht="12.75">
      <c r="A682" s="532"/>
    </row>
    <row r="683" ht="12.75">
      <c r="A683" s="532"/>
    </row>
    <row r="684" ht="12.75">
      <c r="A684" s="532"/>
    </row>
    <row r="685" ht="12.75">
      <c r="A685" s="532"/>
    </row>
    <row r="686" ht="12.75">
      <c r="A686" s="532"/>
    </row>
    <row r="687" ht="12.75">
      <c r="A687" s="532"/>
    </row>
    <row r="688" ht="12.75">
      <c r="A688" s="532"/>
    </row>
    <row r="689" ht="12.75">
      <c r="A689" s="532"/>
    </row>
    <row r="690" ht="12.75">
      <c r="A690" s="532"/>
    </row>
    <row r="691" ht="12.75">
      <c r="A691" s="532"/>
    </row>
    <row r="692" ht="12.75">
      <c r="A692" s="532"/>
    </row>
    <row r="693" ht="12.75">
      <c r="A693" s="532"/>
    </row>
    <row r="694" ht="12.75">
      <c r="A694" s="532"/>
    </row>
    <row r="695" ht="12.75">
      <c r="A695" s="532"/>
    </row>
    <row r="696" ht="12.75">
      <c r="A696" s="532"/>
    </row>
    <row r="697" ht="12.75">
      <c r="A697" s="532"/>
    </row>
    <row r="698" ht="12.75">
      <c r="A698" s="532"/>
    </row>
    <row r="699" ht="12.75">
      <c r="A699" s="532"/>
    </row>
    <row r="700" ht="12.75">
      <c r="A700" s="532"/>
    </row>
    <row r="701" ht="12.75">
      <c r="A701" s="532"/>
    </row>
    <row r="702" ht="12.75">
      <c r="A702" s="532"/>
    </row>
    <row r="703" ht="12.75">
      <c r="A703" s="532"/>
    </row>
    <row r="704" ht="12.75">
      <c r="A704" s="532"/>
    </row>
    <row r="705" ht="12.75">
      <c r="A705" s="532"/>
    </row>
    <row r="706" ht="12.75">
      <c r="A706" s="532"/>
    </row>
    <row r="707" ht="12.75">
      <c r="A707" s="532"/>
    </row>
    <row r="708" ht="12.75">
      <c r="A708" s="532"/>
    </row>
    <row r="709" ht="12.75">
      <c r="A709" s="532"/>
    </row>
    <row r="710" ht="12.75">
      <c r="A710" s="532"/>
    </row>
    <row r="711" ht="12.75">
      <c r="A711" s="532"/>
    </row>
    <row r="712" ht="12.75">
      <c r="A712" s="532"/>
    </row>
    <row r="713" ht="12.75">
      <c r="A713" s="532"/>
    </row>
    <row r="714" ht="12.75">
      <c r="A714" s="532"/>
    </row>
    <row r="715" ht="12.75">
      <c r="A715" s="532"/>
    </row>
    <row r="716" ht="12.75">
      <c r="A716" s="532"/>
    </row>
    <row r="717" ht="12.75">
      <c r="A717" s="532"/>
    </row>
    <row r="718" ht="12.75">
      <c r="A718" s="532"/>
    </row>
    <row r="719" ht="12.75">
      <c r="A719" s="532"/>
    </row>
    <row r="720" ht="12.75">
      <c r="A720" s="532"/>
    </row>
    <row r="721" ht="12.75">
      <c r="A721" s="532"/>
    </row>
    <row r="722" ht="12.75">
      <c r="A722" s="532"/>
    </row>
    <row r="723" ht="12.75">
      <c r="A723" s="532"/>
    </row>
    <row r="724" ht="12.75">
      <c r="A724" s="532"/>
    </row>
    <row r="725" ht="12.75">
      <c r="A725" s="532"/>
    </row>
    <row r="726" ht="12.75">
      <c r="A726" s="532"/>
    </row>
    <row r="727" ht="12.75">
      <c r="A727" s="532"/>
    </row>
    <row r="728" ht="12.75">
      <c r="A728" s="532"/>
    </row>
    <row r="729" ht="12.75">
      <c r="A729" s="532"/>
    </row>
    <row r="730" ht="12.75">
      <c r="A730" s="532"/>
    </row>
    <row r="731" ht="12.75">
      <c r="A731" s="532"/>
    </row>
    <row r="732" ht="12.75">
      <c r="A732" s="532"/>
    </row>
    <row r="733" ht="12.75">
      <c r="A733" s="532"/>
    </row>
    <row r="734" ht="12.75">
      <c r="A734" s="532"/>
    </row>
    <row r="735" ht="12.75">
      <c r="A735" s="532"/>
    </row>
    <row r="736" ht="12.75">
      <c r="A736" s="532"/>
    </row>
    <row r="737" ht="12.75">
      <c r="A737" s="532"/>
    </row>
    <row r="738" ht="12.75">
      <c r="A738" s="532"/>
    </row>
    <row r="739" ht="12.75">
      <c r="A739" s="532"/>
    </row>
    <row r="740" ht="12.75">
      <c r="A740" s="532"/>
    </row>
    <row r="741" ht="12.75">
      <c r="A741" s="532"/>
    </row>
    <row r="742" ht="12.75">
      <c r="A742" s="532"/>
    </row>
    <row r="743" ht="12.75">
      <c r="A743" s="532"/>
    </row>
    <row r="744" ht="12.75">
      <c r="A744" s="532"/>
    </row>
    <row r="745" ht="12.75">
      <c r="A745" s="532"/>
    </row>
    <row r="746" ht="12.75">
      <c r="A746" s="532"/>
    </row>
    <row r="747" ht="12.75">
      <c r="A747" s="532"/>
    </row>
    <row r="748" ht="12.75">
      <c r="A748" s="532"/>
    </row>
    <row r="749" ht="12.75">
      <c r="A749" s="532"/>
    </row>
    <row r="750" ht="12.75">
      <c r="A750" s="532"/>
    </row>
    <row r="751" ht="12.75">
      <c r="A751" s="532"/>
    </row>
    <row r="752" ht="12.75">
      <c r="A752" s="532"/>
    </row>
    <row r="753" ht="12.75">
      <c r="A753" s="532"/>
    </row>
    <row r="754" ht="12.75">
      <c r="A754" s="532"/>
    </row>
    <row r="755" ht="12.75">
      <c r="A755" s="532"/>
    </row>
    <row r="756" ht="12.75">
      <c r="A756" s="532"/>
    </row>
    <row r="757" ht="12.75">
      <c r="A757" s="532"/>
    </row>
    <row r="758" ht="12.75">
      <c r="A758" s="532"/>
    </row>
    <row r="759" ht="12.75">
      <c r="A759" s="532"/>
    </row>
    <row r="760" ht="12.75">
      <c r="A760" s="532"/>
    </row>
    <row r="761" ht="12.75">
      <c r="A761" s="532"/>
    </row>
    <row r="762" ht="12.75">
      <c r="A762" s="532"/>
    </row>
    <row r="763" ht="12.75">
      <c r="A763" s="532"/>
    </row>
    <row r="764" ht="12.75">
      <c r="A764" s="532"/>
    </row>
    <row r="765" ht="12.75">
      <c r="A765" s="532"/>
    </row>
    <row r="766" ht="12.75">
      <c r="A766" s="532"/>
    </row>
    <row r="767" ht="12.75">
      <c r="A767" s="532"/>
    </row>
    <row r="768" ht="12.75">
      <c r="A768" s="532"/>
    </row>
    <row r="769" ht="12.75">
      <c r="A769" s="532"/>
    </row>
    <row r="770" ht="12.75">
      <c r="A770" s="532"/>
    </row>
    <row r="771" ht="12.75">
      <c r="A771" s="532"/>
    </row>
    <row r="772" ht="12.75">
      <c r="A772" s="532"/>
    </row>
    <row r="773" ht="12.75">
      <c r="A773" s="532"/>
    </row>
    <row r="774" ht="12.75">
      <c r="A774" s="532"/>
    </row>
    <row r="775" ht="12.75">
      <c r="A775" s="532"/>
    </row>
    <row r="776" ht="12.75">
      <c r="A776" s="532"/>
    </row>
    <row r="777" ht="12.75">
      <c r="A777" s="532"/>
    </row>
    <row r="778" ht="12.75">
      <c r="A778" s="532"/>
    </row>
    <row r="779" ht="12.75">
      <c r="A779" s="532"/>
    </row>
    <row r="780" ht="12.75">
      <c r="A780" s="532"/>
    </row>
    <row r="781" ht="12.75">
      <c r="A781" s="532"/>
    </row>
    <row r="782" ht="12.75">
      <c r="A782" s="532"/>
    </row>
    <row r="783" ht="12.75">
      <c r="A783" s="532"/>
    </row>
    <row r="784" ht="12.75">
      <c r="A784" s="532"/>
    </row>
    <row r="785" ht="12.75">
      <c r="A785" s="532"/>
    </row>
    <row r="786" ht="12.75">
      <c r="A786" s="532"/>
    </row>
    <row r="787" ht="12.75">
      <c r="A787" s="532"/>
    </row>
    <row r="788" ht="12.75">
      <c r="A788" s="532"/>
    </row>
    <row r="789" ht="12.75">
      <c r="A789" s="532"/>
    </row>
    <row r="790" ht="12.75">
      <c r="A790" s="532"/>
    </row>
    <row r="791" ht="12.75">
      <c r="A791" s="532"/>
    </row>
    <row r="792" ht="12.75">
      <c r="A792" s="532"/>
    </row>
    <row r="793" ht="12.75">
      <c r="A793" s="532"/>
    </row>
    <row r="794" ht="12.75">
      <c r="A794" s="532"/>
    </row>
    <row r="795" ht="12.75">
      <c r="A795" s="532"/>
    </row>
    <row r="796" ht="12.75">
      <c r="A796" s="532"/>
    </row>
    <row r="797" ht="12.75">
      <c r="A797" s="532"/>
    </row>
    <row r="798" ht="12.75">
      <c r="A798" s="532"/>
    </row>
    <row r="799" ht="12.75">
      <c r="A799" s="532"/>
    </row>
    <row r="800" ht="12.75">
      <c r="A800" s="532"/>
    </row>
    <row r="801" ht="12.75">
      <c r="A801" s="532"/>
    </row>
    <row r="802" ht="12.75">
      <c r="A802" s="532"/>
    </row>
    <row r="803" ht="12.75">
      <c r="A803" s="532"/>
    </row>
    <row r="804" ht="12.75">
      <c r="A804" s="532"/>
    </row>
    <row r="805" ht="12.75">
      <c r="A805" s="532"/>
    </row>
    <row r="806" ht="12.75">
      <c r="A806" s="532"/>
    </row>
    <row r="807" ht="12.75">
      <c r="A807" s="532"/>
    </row>
    <row r="808" ht="12.75">
      <c r="A808" s="532"/>
    </row>
    <row r="809" ht="12.75">
      <c r="A809" s="532"/>
    </row>
    <row r="810" ht="12.75">
      <c r="A810" s="532"/>
    </row>
    <row r="811" ht="12.75">
      <c r="A811" s="532"/>
    </row>
    <row r="812" ht="12.75">
      <c r="A812" s="532"/>
    </row>
    <row r="813" ht="12.75">
      <c r="A813" s="532"/>
    </row>
    <row r="814" ht="12.75">
      <c r="A814" s="532"/>
    </row>
    <row r="815" ht="12.75">
      <c r="A815" s="532"/>
    </row>
    <row r="816" ht="12.75">
      <c r="A816" s="532"/>
    </row>
    <row r="817" ht="12.75">
      <c r="A817" s="532"/>
    </row>
    <row r="818" ht="12.75">
      <c r="A818" s="532"/>
    </row>
    <row r="819" ht="12.75">
      <c r="A819" s="532"/>
    </row>
    <row r="820" ht="12.75">
      <c r="A820" s="532"/>
    </row>
    <row r="821" ht="12.75">
      <c r="A821" s="532"/>
    </row>
    <row r="822" ht="12.75">
      <c r="A822" s="532"/>
    </row>
    <row r="823" ht="12.75">
      <c r="A823" s="532"/>
    </row>
    <row r="824" ht="12.75">
      <c r="A824" s="532"/>
    </row>
    <row r="825" ht="12.75">
      <c r="A825" s="532"/>
    </row>
    <row r="826" ht="12.75">
      <c r="A826" s="532"/>
    </row>
    <row r="827" ht="12.75">
      <c r="A827" s="532"/>
    </row>
    <row r="828" ht="12.75">
      <c r="A828" s="532"/>
    </row>
    <row r="829" ht="12.75">
      <c r="A829" s="532"/>
    </row>
    <row r="830" ht="12.75">
      <c r="A830" s="532"/>
    </row>
    <row r="831" ht="12.75">
      <c r="A831" s="532"/>
    </row>
    <row r="832" ht="12.75">
      <c r="A832" s="532"/>
    </row>
    <row r="833" ht="12.75">
      <c r="A833" s="532"/>
    </row>
    <row r="834" ht="12.75">
      <c r="A834" s="532"/>
    </row>
    <row r="835" ht="12.75">
      <c r="A835" s="532"/>
    </row>
    <row r="836" ht="12.75">
      <c r="A836" s="532"/>
    </row>
    <row r="837" ht="12.75">
      <c r="A837" s="532"/>
    </row>
    <row r="838" ht="12.75">
      <c r="A838" s="532"/>
    </row>
    <row r="839" ht="12.75">
      <c r="A839" s="532"/>
    </row>
    <row r="840" ht="12.75">
      <c r="A840" s="532"/>
    </row>
    <row r="841" ht="12.75">
      <c r="A841" s="532"/>
    </row>
    <row r="842" ht="12.75">
      <c r="A842" s="532"/>
    </row>
    <row r="843" ht="12.75">
      <c r="A843" s="532"/>
    </row>
    <row r="844" ht="12.75">
      <c r="A844" s="532"/>
    </row>
    <row r="845" ht="12.75">
      <c r="A845" s="532"/>
    </row>
    <row r="846" ht="12.75">
      <c r="A846" s="532"/>
    </row>
    <row r="847" ht="12.75">
      <c r="A847" s="532"/>
    </row>
    <row r="848" ht="12.75">
      <c r="A848" s="532"/>
    </row>
    <row r="849" ht="12.75">
      <c r="A849" s="532"/>
    </row>
    <row r="850" ht="12.75">
      <c r="A850" s="532"/>
    </row>
    <row r="851" ht="12.75">
      <c r="A851" s="532"/>
    </row>
    <row r="852" ht="12.75">
      <c r="A852" s="532"/>
    </row>
    <row r="853" ht="12.75">
      <c r="A853" s="532"/>
    </row>
    <row r="854" ht="12.75">
      <c r="A854" s="532"/>
    </row>
    <row r="855" ht="12.75">
      <c r="A855" s="532"/>
    </row>
    <row r="856" ht="12.75">
      <c r="A856" s="532"/>
    </row>
    <row r="857" ht="12.75">
      <c r="A857" s="532"/>
    </row>
    <row r="858" ht="12.75">
      <c r="A858" s="532"/>
    </row>
    <row r="859" ht="12.75">
      <c r="A859" s="532"/>
    </row>
    <row r="860" ht="12.75">
      <c r="A860" s="532"/>
    </row>
    <row r="861" ht="12.75">
      <c r="A861" s="532"/>
    </row>
    <row r="862" ht="12.75">
      <c r="A862" s="532"/>
    </row>
    <row r="863" ht="12.75">
      <c r="A863" s="532"/>
    </row>
    <row r="864" ht="12.75">
      <c r="A864" s="532"/>
    </row>
    <row r="865" ht="12.75">
      <c r="A865" s="532"/>
    </row>
    <row r="866" ht="12.75">
      <c r="A866" s="532"/>
    </row>
    <row r="867" ht="12.75">
      <c r="A867" s="532"/>
    </row>
    <row r="868" ht="12.75">
      <c r="A868" s="532"/>
    </row>
    <row r="869" ht="12.75">
      <c r="A869" s="532"/>
    </row>
    <row r="870" ht="12.75">
      <c r="A870" s="532"/>
    </row>
    <row r="871" ht="12.75">
      <c r="A871" s="532"/>
    </row>
    <row r="872" ht="12.75">
      <c r="A872" s="532"/>
    </row>
    <row r="873" ht="12.75">
      <c r="A873" s="532"/>
    </row>
    <row r="874" ht="12.75">
      <c r="A874" s="532"/>
    </row>
    <row r="875" ht="12.75">
      <c r="A875" s="532"/>
    </row>
    <row r="876" ht="12.75">
      <c r="A876" s="532"/>
    </row>
    <row r="877" ht="12.75">
      <c r="A877" s="532"/>
    </row>
    <row r="878" ht="12.75">
      <c r="A878" s="532"/>
    </row>
    <row r="879" ht="12.75">
      <c r="A879" s="532"/>
    </row>
    <row r="880" ht="12.75">
      <c r="A880" s="532"/>
    </row>
    <row r="881" ht="12.75">
      <c r="A881" s="532"/>
    </row>
    <row r="882" ht="12.75">
      <c r="A882" s="532"/>
    </row>
    <row r="883" ht="12.75">
      <c r="A883" s="532"/>
    </row>
    <row r="884" ht="12.75">
      <c r="A884" s="532"/>
    </row>
    <row r="885" ht="12.75">
      <c r="A885" s="532"/>
    </row>
    <row r="886" ht="12.75">
      <c r="A886" s="532"/>
    </row>
    <row r="887" ht="12.75">
      <c r="A887" s="532"/>
    </row>
    <row r="888" ht="12.75">
      <c r="A888" s="532"/>
    </row>
    <row r="889" ht="12.75">
      <c r="A889" s="532"/>
    </row>
    <row r="890" ht="12.75">
      <c r="A890" s="532"/>
    </row>
    <row r="891" ht="12.75">
      <c r="A891" s="532"/>
    </row>
    <row r="892" ht="12.75">
      <c r="A892" s="532"/>
    </row>
    <row r="893" ht="12.75">
      <c r="A893" s="532"/>
    </row>
    <row r="894" ht="12.75">
      <c r="A894" s="532"/>
    </row>
    <row r="895" ht="12.75">
      <c r="A895" s="532"/>
    </row>
    <row r="896" ht="12.75">
      <c r="A896" s="532"/>
    </row>
    <row r="897" ht="12.75">
      <c r="A897" s="532"/>
    </row>
    <row r="898" ht="12.75">
      <c r="A898" s="532"/>
    </row>
    <row r="899" ht="12.75">
      <c r="A899" s="532"/>
    </row>
    <row r="900" ht="12.75">
      <c r="A900" s="532"/>
    </row>
    <row r="901" ht="12.75">
      <c r="A901" s="532"/>
    </row>
    <row r="902" ht="12.75">
      <c r="A902" s="532"/>
    </row>
    <row r="903" ht="12.75">
      <c r="A903" s="532"/>
    </row>
    <row r="904" ht="12.75">
      <c r="A904" s="532"/>
    </row>
    <row r="905" ht="12.75">
      <c r="A905" s="532"/>
    </row>
    <row r="906" ht="12.75">
      <c r="A906" s="532"/>
    </row>
    <row r="907" ht="12.75">
      <c r="A907" s="532"/>
    </row>
    <row r="908" ht="12.75">
      <c r="A908" s="532"/>
    </row>
    <row r="909" ht="12.75">
      <c r="A909" s="532"/>
    </row>
    <row r="910" ht="12.75">
      <c r="A910" s="532"/>
    </row>
    <row r="911" ht="12.75">
      <c r="A911" s="532"/>
    </row>
    <row r="912" ht="12.75">
      <c r="A912" s="532"/>
    </row>
    <row r="913" ht="12.75">
      <c r="A913" s="532"/>
    </row>
    <row r="914" ht="12.75">
      <c r="A914" s="532"/>
    </row>
    <row r="915" ht="12.75">
      <c r="A915" s="532"/>
    </row>
    <row r="916" ht="12.75">
      <c r="A916" s="532"/>
    </row>
    <row r="917" ht="12.75">
      <c r="A917" s="532"/>
    </row>
    <row r="918" ht="12.75">
      <c r="A918" s="532"/>
    </row>
    <row r="919" ht="12.75">
      <c r="A919" s="532"/>
    </row>
    <row r="920" ht="12.75">
      <c r="A920" s="532"/>
    </row>
    <row r="921" ht="12.75">
      <c r="A921" s="532"/>
    </row>
    <row r="922" ht="12.75">
      <c r="A922" s="532"/>
    </row>
    <row r="923" ht="12.75">
      <c r="A923" s="532"/>
    </row>
    <row r="924" ht="12.75">
      <c r="A924" s="532"/>
    </row>
    <row r="925" ht="12.75">
      <c r="A925" s="532"/>
    </row>
    <row r="926" ht="12.75">
      <c r="A926" s="532"/>
    </row>
    <row r="927" ht="12.75">
      <c r="A927" s="532"/>
    </row>
    <row r="928" ht="12.75">
      <c r="A928" s="532"/>
    </row>
    <row r="929" ht="12.75">
      <c r="A929" s="532"/>
    </row>
    <row r="930" ht="12.75">
      <c r="A930" s="532"/>
    </row>
    <row r="931" ht="12.75">
      <c r="A931" s="532"/>
    </row>
    <row r="932" ht="12.75">
      <c r="A932" s="532"/>
    </row>
    <row r="933" ht="12.75">
      <c r="A933" s="532"/>
    </row>
    <row r="934" ht="12.75">
      <c r="A934" s="532"/>
    </row>
    <row r="935" ht="12.75">
      <c r="A935" s="532"/>
    </row>
    <row r="936" ht="12.75">
      <c r="A936" s="532"/>
    </row>
    <row r="937" ht="12.75">
      <c r="A937" s="532"/>
    </row>
    <row r="938" ht="12.75">
      <c r="A938" s="532"/>
    </row>
    <row r="939" ht="12.75">
      <c r="A939" s="532"/>
    </row>
    <row r="940" ht="12.75">
      <c r="A940" s="532"/>
    </row>
    <row r="941" ht="12.75">
      <c r="A941" s="532"/>
    </row>
    <row r="942" ht="12.75">
      <c r="A942" s="532"/>
    </row>
    <row r="943" ht="12.75">
      <c r="A943" s="532"/>
    </row>
    <row r="944" ht="12.75">
      <c r="A944" s="532"/>
    </row>
    <row r="945" ht="12.75">
      <c r="A945" s="532"/>
    </row>
    <row r="946" ht="12.75">
      <c r="A946" s="532"/>
    </row>
    <row r="947" ht="12.75">
      <c r="A947" s="532"/>
    </row>
    <row r="948" ht="12.75">
      <c r="A948" s="532"/>
    </row>
    <row r="949" ht="12.75">
      <c r="A949" s="532"/>
    </row>
    <row r="950" ht="12.75">
      <c r="A950" s="532"/>
    </row>
    <row r="951" ht="12.75">
      <c r="A951" s="532"/>
    </row>
    <row r="952" ht="12.75">
      <c r="A952" s="532"/>
    </row>
    <row r="953" ht="12.75">
      <c r="A953" s="532"/>
    </row>
    <row r="954" ht="12.75">
      <c r="A954" s="532"/>
    </row>
    <row r="955" ht="12.75">
      <c r="A955" s="532"/>
    </row>
    <row r="956" ht="12.75">
      <c r="A956" s="532"/>
    </row>
    <row r="957" ht="12.75">
      <c r="A957" s="532"/>
    </row>
    <row r="958" ht="12.75">
      <c r="A958" s="532"/>
    </row>
    <row r="959" ht="12.75">
      <c r="A959" s="532"/>
    </row>
    <row r="960" ht="12.75">
      <c r="A960" s="532"/>
    </row>
    <row r="961" ht="12.75">
      <c r="A961" s="532"/>
    </row>
    <row r="962" ht="12.75">
      <c r="A962" s="532"/>
    </row>
    <row r="963" ht="12.75">
      <c r="A963" s="532"/>
    </row>
    <row r="964" ht="12.75">
      <c r="A964" s="532"/>
    </row>
    <row r="965" ht="12.75">
      <c r="A965" s="532"/>
    </row>
    <row r="966" ht="12.75">
      <c r="A966" s="532"/>
    </row>
    <row r="967" ht="12.75">
      <c r="A967" s="532"/>
    </row>
    <row r="968" ht="12.75">
      <c r="A968" s="532"/>
    </row>
    <row r="969" ht="12.75">
      <c r="A969" s="532"/>
    </row>
    <row r="970" ht="12.75">
      <c r="A970" s="532"/>
    </row>
    <row r="971" ht="12.75">
      <c r="A971" s="532"/>
    </row>
    <row r="972" ht="12.75">
      <c r="A972" s="532"/>
    </row>
    <row r="973" ht="12.75">
      <c r="A973" s="532"/>
    </row>
    <row r="974" ht="12.75">
      <c r="A974" s="532"/>
    </row>
    <row r="975" ht="12.75">
      <c r="A975" s="532"/>
    </row>
    <row r="976" ht="12.75">
      <c r="A976" s="532"/>
    </row>
    <row r="977" ht="12.75">
      <c r="A977" s="532"/>
    </row>
    <row r="978" ht="12.75">
      <c r="A978" s="532"/>
    </row>
    <row r="979" ht="12.75">
      <c r="A979" s="532"/>
    </row>
    <row r="980" ht="12.75">
      <c r="A980" s="532"/>
    </row>
    <row r="981" ht="12.75">
      <c r="A981" s="532"/>
    </row>
    <row r="982" ht="12.75">
      <c r="A982" s="532"/>
    </row>
    <row r="983" ht="12.75">
      <c r="A983" s="532"/>
    </row>
    <row r="984" ht="12.75">
      <c r="A984" s="532"/>
    </row>
    <row r="985" ht="12.75">
      <c r="A985" s="532"/>
    </row>
    <row r="986" ht="12.75">
      <c r="A986" s="532"/>
    </row>
    <row r="987" ht="12.75">
      <c r="A987" s="532"/>
    </row>
    <row r="988" ht="12.75">
      <c r="A988" s="532"/>
    </row>
    <row r="989" ht="12.75">
      <c r="A989" s="532"/>
    </row>
    <row r="990" ht="12.75">
      <c r="A990" s="532"/>
    </row>
    <row r="991" ht="12.75">
      <c r="A991" s="532"/>
    </row>
    <row r="992" ht="12.75">
      <c r="A992" s="532"/>
    </row>
    <row r="993" ht="12.75">
      <c r="A993" s="532"/>
    </row>
    <row r="994" ht="12.75">
      <c r="A994" s="532"/>
    </row>
    <row r="995" ht="12.75">
      <c r="A995" s="532"/>
    </row>
    <row r="996" ht="12.75">
      <c r="A996" s="532"/>
    </row>
    <row r="997" ht="12.75">
      <c r="A997" s="532"/>
    </row>
    <row r="998" ht="12.75">
      <c r="A998" s="532"/>
    </row>
    <row r="999" ht="12.75">
      <c r="A999" s="532"/>
    </row>
    <row r="1000" ht="12.75">
      <c r="A1000" s="532"/>
    </row>
    <row r="1001" ht="12.75">
      <c r="A1001" s="532"/>
    </row>
    <row r="1002" ht="12.75">
      <c r="A1002" s="532"/>
    </row>
    <row r="1003" ht="12.75">
      <c r="A1003" s="532"/>
    </row>
    <row r="1004" ht="12.75">
      <c r="A1004" s="532"/>
    </row>
    <row r="1005" ht="12.75">
      <c r="A1005" s="532"/>
    </row>
    <row r="1006" ht="12.75">
      <c r="A1006" s="532"/>
    </row>
    <row r="1007" ht="12.75">
      <c r="A1007" s="532"/>
    </row>
    <row r="1008" ht="12.75">
      <c r="A1008" s="532"/>
    </row>
    <row r="1009" ht="12.75">
      <c r="A1009" s="532"/>
    </row>
    <row r="1010" ht="12.75">
      <c r="A1010" s="532"/>
    </row>
    <row r="1011" ht="12.75">
      <c r="A1011" s="532"/>
    </row>
    <row r="1012" ht="12.75">
      <c r="A1012" s="532"/>
    </row>
    <row r="1013" ht="12.75">
      <c r="A1013" s="532"/>
    </row>
    <row r="1014" ht="12.75">
      <c r="A1014" s="532"/>
    </row>
    <row r="1015" ht="12.75">
      <c r="A1015" s="532"/>
    </row>
  </sheetData>
  <mergeCells count="4">
    <mergeCell ref="D6:D7"/>
    <mergeCell ref="D25:D27"/>
    <mergeCell ref="D54:D55"/>
    <mergeCell ref="D50:D51"/>
  </mergeCells>
  <printOptions gridLines="1" horizontalCentered="1"/>
  <pageMargins left="0.1968503937007874" right="0.2362204724409449" top="0.6" bottom="0.5905511811023623" header="0.2362204724409449" footer="0.11811023622047245"/>
  <pageSetup firstPageNumber="2" useFirstPageNumber="1" horizontalDpi="600" verticalDpi="600" orientation="landscape" paperSize="9" scale="90" r:id="rId1"/>
  <headerFooter alignWithMargins="0">
    <oddHeader>&amp;C&amp;"Arial CE,Tučné"&amp;12  Příjmy SmOl na rok 2009&amp;"Arial CE,Obyčejné"
&amp;10
&amp;R&amp;"Arial CE,Tučné"Část A - 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9.00390625" defaultRowHeight="12.75"/>
  <cols>
    <col min="1" max="1" width="25.625" style="19" customWidth="1"/>
    <col min="2" max="2" width="13.00390625" style="20" customWidth="1"/>
    <col min="3" max="3" width="40.125" style="19" customWidth="1"/>
    <col min="4" max="4" width="9.125" style="19" customWidth="1"/>
    <col min="5" max="6" width="9.125" style="19" customWidth="1" collapsed="1"/>
    <col min="7" max="9" width="9.125" style="19" customWidth="1"/>
    <col min="10" max="10" width="9.125" style="19" customWidth="1" collapsed="1"/>
    <col min="11" max="11" width="9.125" style="19" customWidth="1"/>
    <col min="12" max="27" width="9.125" style="19" customWidth="1" collapsed="1"/>
    <col min="28" max="16384" width="9.125" style="19" customWidth="1"/>
  </cols>
  <sheetData>
    <row r="1" spans="1:4" s="18" customFormat="1" ht="59.25" customHeight="1" thickBot="1">
      <c r="A1" s="500" t="s">
        <v>517</v>
      </c>
      <c r="B1" s="500" t="s">
        <v>506</v>
      </c>
      <c r="C1" s="501" t="s">
        <v>202</v>
      </c>
      <c r="D1" s="502"/>
    </row>
    <row r="2" spans="1:4" ht="12.75" customHeight="1">
      <c r="A2" s="503" t="s">
        <v>203</v>
      </c>
      <c r="B2" s="504">
        <v>9668000</v>
      </c>
      <c r="C2" s="505"/>
      <c r="D2" s="506"/>
    </row>
    <row r="3" spans="1:4" ht="12.75" customHeight="1">
      <c r="A3" s="503" t="s">
        <v>204</v>
      </c>
      <c r="B3" s="504">
        <v>41922000</v>
      </c>
      <c r="C3" s="503"/>
      <c r="D3" s="506"/>
    </row>
    <row r="4" spans="1:4" ht="12.75" customHeight="1">
      <c r="A4" s="503" t="s">
        <v>107</v>
      </c>
      <c r="B4" s="504">
        <v>4704000</v>
      </c>
      <c r="C4" s="503"/>
      <c r="D4" s="506"/>
    </row>
    <row r="5" spans="1:4" ht="12.75" customHeight="1">
      <c r="A5" s="503" t="s">
        <v>108</v>
      </c>
      <c r="B5" s="504">
        <v>75000</v>
      </c>
      <c r="C5" s="503"/>
      <c r="D5" s="506"/>
    </row>
    <row r="6" spans="1:4" ht="12.75" customHeight="1">
      <c r="A6" s="503" t="s">
        <v>109</v>
      </c>
      <c r="B6" s="504">
        <v>80262100</v>
      </c>
      <c r="C6" s="503"/>
      <c r="D6" s="506"/>
    </row>
    <row r="7" spans="1:4" ht="12.75" customHeight="1">
      <c r="A7" s="503" t="s">
        <v>564</v>
      </c>
      <c r="B7" s="504">
        <v>28000</v>
      </c>
      <c r="C7" s="503"/>
      <c r="D7" s="506"/>
    </row>
    <row r="8" spans="1:4" ht="12.75" customHeight="1">
      <c r="A8" s="503" t="s">
        <v>110</v>
      </c>
      <c r="B8" s="504">
        <v>69283000</v>
      </c>
      <c r="C8" s="503"/>
      <c r="D8" s="506"/>
    </row>
    <row r="9" spans="1:4" ht="12.75" customHeight="1">
      <c r="A9" s="503" t="s">
        <v>111</v>
      </c>
      <c r="B9" s="504">
        <v>1119000</v>
      </c>
      <c r="C9" s="503"/>
      <c r="D9" s="506"/>
    </row>
    <row r="10" spans="1:4" ht="12.75" customHeight="1">
      <c r="A10" s="503" t="s">
        <v>112</v>
      </c>
      <c r="B10" s="504">
        <v>336000</v>
      </c>
      <c r="C10" s="503"/>
      <c r="D10" s="506"/>
    </row>
    <row r="11" spans="1:4" ht="12.75" customHeight="1">
      <c r="A11" s="503" t="s">
        <v>113</v>
      </c>
      <c r="B11" s="504">
        <v>63570000</v>
      </c>
      <c r="C11" s="503"/>
      <c r="D11" s="506"/>
    </row>
    <row r="12" spans="1:4" ht="12.75" customHeight="1">
      <c r="A12" s="503" t="s">
        <v>114</v>
      </c>
      <c r="B12" s="504">
        <v>39338000</v>
      </c>
      <c r="C12" s="503"/>
      <c r="D12" s="506"/>
    </row>
    <row r="13" spans="1:4" ht="12.75" customHeight="1">
      <c r="A13" s="503" t="s">
        <v>115</v>
      </c>
      <c r="B13" s="504">
        <v>9318000</v>
      </c>
      <c r="C13" s="503" t="s">
        <v>116</v>
      </c>
      <c r="D13" s="506"/>
    </row>
    <row r="14" spans="1:4" ht="12.75" customHeight="1">
      <c r="A14" s="503" t="s">
        <v>117</v>
      </c>
      <c r="B14" s="504">
        <v>326000</v>
      </c>
      <c r="C14" s="503"/>
      <c r="D14" s="506"/>
    </row>
    <row r="15" spans="1:4" ht="12.75" customHeight="1">
      <c r="A15" s="503" t="s">
        <v>118</v>
      </c>
      <c r="B15" s="504">
        <v>365338000</v>
      </c>
      <c r="C15" s="503"/>
      <c r="D15" s="506"/>
    </row>
    <row r="16" spans="1:7" ht="12.75" customHeight="1">
      <c r="A16" s="503" t="s">
        <v>213</v>
      </c>
      <c r="B16" s="504">
        <v>58574000</v>
      </c>
      <c r="C16" s="503"/>
      <c r="D16" s="506"/>
      <c r="G16" s="374"/>
    </row>
    <row r="17" spans="1:4" ht="12.75" customHeight="1">
      <c r="A17" s="503" t="s">
        <v>214</v>
      </c>
      <c r="B17" s="504">
        <v>19882000</v>
      </c>
      <c r="C17" s="507"/>
      <c r="D17" s="506"/>
    </row>
    <row r="18" spans="1:4" ht="12.75" customHeight="1">
      <c r="A18" s="503" t="s">
        <v>215</v>
      </c>
      <c r="B18" s="504">
        <v>19185000</v>
      </c>
      <c r="C18" s="503"/>
      <c r="D18" s="506"/>
    </row>
    <row r="19" spans="1:4" ht="12.75" customHeight="1">
      <c r="A19" s="503" t="s">
        <v>216</v>
      </c>
      <c r="B19" s="504">
        <v>11731000</v>
      </c>
      <c r="C19" s="503"/>
      <c r="D19" s="506"/>
    </row>
    <row r="20" spans="1:4" ht="12.75" customHeight="1">
      <c r="A20" s="503" t="s">
        <v>217</v>
      </c>
      <c r="B20" s="504">
        <v>2473000</v>
      </c>
      <c r="C20" s="508"/>
      <c r="D20" s="506"/>
    </row>
    <row r="21" spans="1:4" ht="12.75" customHeight="1" thickBot="1">
      <c r="A21" s="503" t="s">
        <v>218</v>
      </c>
      <c r="B21" s="504">
        <v>244000</v>
      </c>
      <c r="C21" s="509"/>
      <c r="D21" s="506"/>
    </row>
    <row r="22" spans="1:4" ht="21" customHeight="1" thickBot="1">
      <c r="A22" s="510" t="s">
        <v>219</v>
      </c>
      <c r="B22" s="511">
        <f>SUM(B2:B21)</f>
        <v>797376100</v>
      </c>
      <c r="C22" s="511"/>
      <c r="D22" s="506"/>
    </row>
    <row r="23" spans="1:4" ht="12.75">
      <c r="A23" s="506"/>
      <c r="B23" s="512"/>
      <c r="C23" s="506"/>
      <c r="D23" s="506"/>
    </row>
  </sheetData>
  <printOptions gridLines="1" horizontalCentered="1"/>
  <pageMargins left="0.1968503937007874" right="0.5118110236220472" top="0.81" bottom="0.34" header="0.35" footer="0.2755905511811024"/>
  <pageSetup horizontalDpi="600" verticalDpi="600" orientation="landscape" paperSize="9" scale="90" r:id="rId1"/>
  <headerFooter alignWithMargins="0">
    <oddHeader>&amp;C&amp;"Arial CE,Tučné"&amp;12Sumář požadavků odborů na provozní výdaje v roce 2009
&amp;"Arial CE,Obyčejné"&amp;11bez objednávek veřejných služeb&amp;10
&amp;R&amp;"Arial CE,Tučné"Část A - příloha  č. 3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9" sqref="G49:G55"/>
    </sheetView>
  </sheetViews>
  <sheetFormatPr defaultColWidth="9.00390625" defaultRowHeight="24.75" customHeight="1"/>
  <cols>
    <col min="1" max="1" width="25.00390625" style="21" customWidth="1"/>
    <col min="2" max="2" width="5.125" style="21" customWidth="1"/>
    <col min="3" max="3" width="4.75390625" style="21" customWidth="1"/>
    <col min="4" max="4" width="10.125" style="21" customWidth="1"/>
    <col min="5" max="5" width="28.125" style="61" customWidth="1"/>
    <col min="6" max="6" width="13.75390625" style="22" customWidth="1"/>
    <col min="7" max="7" width="47.125" style="70" customWidth="1"/>
    <col min="8" max="8" width="9.125" style="21" customWidth="1"/>
    <col min="9" max="9" width="9.125" style="21" customWidth="1" collapsed="1"/>
    <col min="10" max="10" width="9.125" style="21" customWidth="1"/>
    <col min="11" max="11" width="9.125" style="21" customWidth="1" collapsed="1"/>
    <col min="12" max="12" width="9.125" style="21" customWidth="1"/>
    <col min="13" max="13" width="9.125" style="21" customWidth="1" collapsed="1"/>
    <col min="14" max="14" width="9.125" style="21" customWidth="1"/>
    <col min="15" max="15" width="9.125" style="21" customWidth="1" collapsed="1"/>
    <col min="16" max="16" width="9.125" style="21" customWidth="1"/>
    <col min="17" max="48" width="9.125" style="21" customWidth="1" collapsed="1"/>
    <col min="49" max="16384" width="9.125" style="21" customWidth="1"/>
  </cols>
  <sheetData>
    <row r="1" spans="1:8" ht="40.5" customHeight="1">
      <c r="A1" s="391" t="s">
        <v>517</v>
      </c>
      <c r="B1" s="392" t="s">
        <v>211</v>
      </c>
      <c r="C1" s="392" t="s">
        <v>405</v>
      </c>
      <c r="D1" s="392" t="s">
        <v>406</v>
      </c>
      <c r="E1" s="392" t="s">
        <v>407</v>
      </c>
      <c r="F1" s="393" t="s">
        <v>73</v>
      </c>
      <c r="G1" s="394" t="s">
        <v>202</v>
      </c>
      <c r="H1" s="395"/>
    </row>
    <row r="2" spans="1:9" ht="13.5" customHeight="1">
      <c r="A2" s="396" t="s">
        <v>110</v>
      </c>
      <c r="B2" s="397">
        <v>2212</v>
      </c>
      <c r="C2" s="397">
        <v>5169</v>
      </c>
      <c r="D2" s="397" t="s">
        <v>408</v>
      </c>
      <c r="E2" s="398" t="s">
        <v>409</v>
      </c>
      <c r="F2" s="399">
        <v>52163000</v>
      </c>
      <c r="G2" s="400" t="s">
        <v>393</v>
      </c>
      <c r="H2" s="401"/>
      <c r="I2" s="22"/>
    </row>
    <row r="3" spans="1:9" ht="13.5" customHeight="1">
      <c r="A3" s="402" t="s">
        <v>110</v>
      </c>
      <c r="B3" s="397">
        <v>2212</v>
      </c>
      <c r="C3" s="397">
        <v>5169</v>
      </c>
      <c r="D3" s="397" t="s">
        <v>408</v>
      </c>
      <c r="E3" s="398" t="s">
        <v>490</v>
      </c>
      <c r="F3" s="403">
        <v>240000</v>
      </c>
      <c r="G3" s="404" t="s">
        <v>60</v>
      </c>
      <c r="H3" s="401"/>
      <c r="I3" s="22"/>
    </row>
    <row r="4" spans="1:9" ht="13.5" customHeight="1">
      <c r="A4" s="402" t="s">
        <v>110</v>
      </c>
      <c r="B4" s="405">
        <v>2212</v>
      </c>
      <c r="C4" s="405">
        <v>5169</v>
      </c>
      <c r="D4" s="405" t="s">
        <v>408</v>
      </c>
      <c r="E4" s="406" t="s">
        <v>410</v>
      </c>
      <c r="F4" s="407">
        <v>350000</v>
      </c>
      <c r="G4" s="404" t="s">
        <v>411</v>
      </c>
      <c r="H4" s="401"/>
      <c r="I4" s="22"/>
    </row>
    <row r="5" spans="1:9" ht="13.5" customHeight="1">
      <c r="A5" s="402" t="s">
        <v>110</v>
      </c>
      <c r="B5" s="405">
        <v>2212</v>
      </c>
      <c r="C5" s="405">
        <v>5169</v>
      </c>
      <c r="D5" s="405" t="s">
        <v>408</v>
      </c>
      <c r="E5" s="406" t="s">
        <v>412</v>
      </c>
      <c r="F5" s="407">
        <v>5130000</v>
      </c>
      <c r="G5" s="404" t="s">
        <v>413</v>
      </c>
      <c r="H5" s="401"/>
      <c r="I5" s="22"/>
    </row>
    <row r="6" spans="1:9" ht="13.5" customHeight="1">
      <c r="A6" s="402" t="s">
        <v>110</v>
      </c>
      <c r="B6" s="405">
        <v>2212</v>
      </c>
      <c r="C6" s="405">
        <v>5169</v>
      </c>
      <c r="D6" s="405" t="s">
        <v>408</v>
      </c>
      <c r="E6" s="406" t="s">
        <v>414</v>
      </c>
      <c r="F6" s="407">
        <v>450000</v>
      </c>
      <c r="G6" s="404" t="s">
        <v>415</v>
      </c>
      <c r="H6" s="401"/>
      <c r="I6" s="22"/>
    </row>
    <row r="7" spans="1:9" ht="13.5" customHeight="1">
      <c r="A7" s="402" t="s">
        <v>110</v>
      </c>
      <c r="B7" s="405">
        <v>2212</v>
      </c>
      <c r="C7" s="405">
        <v>5169</v>
      </c>
      <c r="D7" s="405" t="s">
        <v>408</v>
      </c>
      <c r="E7" s="406" t="s">
        <v>416</v>
      </c>
      <c r="F7" s="407">
        <v>1353000</v>
      </c>
      <c r="G7" s="404" t="s">
        <v>417</v>
      </c>
      <c r="H7" s="401"/>
      <c r="I7" s="22"/>
    </row>
    <row r="8" spans="1:9" ht="13.5" customHeight="1">
      <c r="A8" s="402" t="s">
        <v>110</v>
      </c>
      <c r="B8" s="405">
        <v>2212</v>
      </c>
      <c r="C8" s="405">
        <v>5169</v>
      </c>
      <c r="D8" s="405" t="s">
        <v>408</v>
      </c>
      <c r="E8" s="406" t="s">
        <v>418</v>
      </c>
      <c r="F8" s="407">
        <v>71000</v>
      </c>
      <c r="G8" s="404" t="s">
        <v>419</v>
      </c>
      <c r="H8" s="401"/>
      <c r="I8" s="22"/>
    </row>
    <row r="9" spans="1:9" ht="13.5" customHeight="1">
      <c r="A9" s="402" t="s">
        <v>110</v>
      </c>
      <c r="B9" s="405">
        <v>2221</v>
      </c>
      <c r="C9" s="405">
        <v>5193</v>
      </c>
      <c r="D9" s="405" t="s">
        <v>420</v>
      </c>
      <c r="E9" s="406" t="s">
        <v>421</v>
      </c>
      <c r="F9" s="407">
        <v>180000000</v>
      </c>
      <c r="G9" s="404" t="s">
        <v>422</v>
      </c>
      <c r="H9" s="401"/>
      <c r="I9" s="22"/>
    </row>
    <row r="10" spans="1:9" ht="13.5" customHeight="1">
      <c r="A10" s="402" t="s">
        <v>110</v>
      </c>
      <c r="B10" s="405">
        <v>2221</v>
      </c>
      <c r="C10" s="405">
        <v>5193</v>
      </c>
      <c r="D10" s="578" t="s">
        <v>71</v>
      </c>
      <c r="E10" s="406" t="s">
        <v>421</v>
      </c>
      <c r="F10" s="407">
        <v>11905000</v>
      </c>
      <c r="G10" s="404" t="s">
        <v>423</v>
      </c>
      <c r="H10" s="401"/>
      <c r="I10" s="22"/>
    </row>
    <row r="11" spans="1:9" ht="13.5" customHeight="1">
      <c r="A11" s="402"/>
      <c r="B11" s="405"/>
      <c r="C11" s="405"/>
      <c r="D11" s="579"/>
      <c r="E11" s="406"/>
      <c r="F11" s="407"/>
      <c r="G11" s="404"/>
      <c r="H11" s="401"/>
      <c r="I11" s="22"/>
    </row>
    <row r="12" spans="1:9" ht="13.5" customHeight="1">
      <c r="A12" s="402" t="s">
        <v>110</v>
      </c>
      <c r="B12" s="405">
        <v>2221</v>
      </c>
      <c r="C12" s="405">
        <v>5193</v>
      </c>
      <c r="D12" s="405" t="s">
        <v>424</v>
      </c>
      <c r="E12" s="406" t="s">
        <v>425</v>
      </c>
      <c r="F12" s="407">
        <v>519000</v>
      </c>
      <c r="G12" s="404" t="s">
        <v>426</v>
      </c>
      <c r="H12" s="401"/>
      <c r="I12" s="22"/>
    </row>
    <row r="13" spans="1:9" ht="13.5" customHeight="1">
      <c r="A13" s="402" t="s">
        <v>110</v>
      </c>
      <c r="B13" s="405">
        <v>2221</v>
      </c>
      <c r="C13" s="405">
        <v>5193</v>
      </c>
      <c r="D13" s="405" t="s">
        <v>424</v>
      </c>
      <c r="E13" s="406" t="s">
        <v>427</v>
      </c>
      <c r="F13" s="407">
        <v>80000</v>
      </c>
      <c r="G13" s="404" t="s">
        <v>403</v>
      </c>
      <c r="H13" s="401"/>
      <c r="I13" s="22"/>
    </row>
    <row r="14" spans="1:9" ht="13.5" customHeight="1">
      <c r="A14" s="402" t="s">
        <v>110</v>
      </c>
      <c r="B14" s="405">
        <v>2221</v>
      </c>
      <c r="C14" s="405">
        <v>5193</v>
      </c>
      <c r="D14" s="405" t="s">
        <v>424</v>
      </c>
      <c r="E14" s="406" t="s">
        <v>428</v>
      </c>
      <c r="F14" s="407">
        <v>2100000</v>
      </c>
      <c r="G14" s="404" t="s">
        <v>404</v>
      </c>
      <c r="H14" s="401"/>
      <c r="I14" s="22"/>
    </row>
    <row r="15" spans="1:9" ht="13.5" customHeight="1">
      <c r="A15" s="402" t="s">
        <v>110</v>
      </c>
      <c r="B15" s="405">
        <v>3631</v>
      </c>
      <c r="C15" s="405">
        <v>5169</v>
      </c>
      <c r="D15" s="405" t="s">
        <v>408</v>
      </c>
      <c r="E15" s="406" t="s">
        <v>429</v>
      </c>
      <c r="F15" s="407">
        <v>45513000</v>
      </c>
      <c r="G15" s="404" t="s">
        <v>430</v>
      </c>
      <c r="H15" s="401"/>
      <c r="I15" s="22"/>
    </row>
    <row r="16" spans="1:9" ht="13.5" customHeight="1">
      <c r="A16" s="402" t="s">
        <v>110</v>
      </c>
      <c r="B16" s="405">
        <v>3631</v>
      </c>
      <c r="C16" s="405">
        <v>5169</v>
      </c>
      <c r="D16" s="405" t="s">
        <v>408</v>
      </c>
      <c r="E16" s="410" t="s">
        <v>431</v>
      </c>
      <c r="F16" s="411">
        <v>450000</v>
      </c>
      <c r="G16" s="404" t="s">
        <v>432</v>
      </c>
      <c r="H16" s="401"/>
      <c r="I16" s="22"/>
    </row>
    <row r="17" spans="1:9" ht="15.75" customHeight="1" thickBot="1">
      <c r="A17" s="412" t="s">
        <v>433</v>
      </c>
      <c r="B17" s="413"/>
      <c r="C17" s="413"/>
      <c r="D17" s="413"/>
      <c r="E17" s="414"/>
      <c r="F17" s="415">
        <f>SUM(F2:F16)</f>
        <v>300324000</v>
      </c>
      <c r="G17" s="416"/>
      <c r="H17" s="401"/>
      <c r="I17" s="65"/>
    </row>
    <row r="18" spans="1:9" s="59" customFormat="1" ht="13.5" customHeight="1" thickBot="1">
      <c r="A18" s="417"/>
      <c r="B18" s="417"/>
      <c r="C18" s="417"/>
      <c r="D18" s="417"/>
      <c r="E18" s="418"/>
      <c r="F18" s="419"/>
      <c r="G18" s="418"/>
      <c r="H18" s="395"/>
      <c r="I18" s="22"/>
    </row>
    <row r="19" spans="1:9" ht="13.5" customHeight="1">
      <c r="A19" s="420" t="s">
        <v>434</v>
      </c>
      <c r="B19" s="421">
        <v>2229</v>
      </c>
      <c r="C19" s="421">
        <v>5169</v>
      </c>
      <c r="D19" s="422" t="s">
        <v>408</v>
      </c>
      <c r="E19" s="580" t="s">
        <v>435</v>
      </c>
      <c r="F19" s="423">
        <v>50000</v>
      </c>
      <c r="G19" s="424" t="s">
        <v>436</v>
      </c>
      <c r="H19" s="401"/>
      <c r="I19" s="22"/>
    </row>
    <row r="20" spans="1:9" ht="13.5" customHeight="1">
      <c r="A20" s="402"/>
      <c r="B20" s="408"/>
      <c r="C20" s="408"/>
      <c r="D20" s="425"/>
      <c r="E20" s="581"/>
      <c r="F20" s="411"/>
      <c r="G20" s="426"/>
      <c r="H20" s="401"/>
      <c r="I20" s="22"/>
    </row>
    <row r="21" spans="1:9" ht="13.5" customHeight="1">
      <c r="A21" s="427" t="s">
        <v>434</v>
      </c>
      <c r="B21" s="425">
        <v>3421</v>
      </c>
      <c r="C21" s="425">
        <v>5169</v>
      </c>
      <c r="D21" s="425" t="s">
        <v>408</v>
      </c>
      <c r="E21" s="428" t="s">
        <v>437</v>
      </c>
      <c r="F21" s="429">
        <v>300000</v>
      </c>
      <c r="G21" s="430" t="s">
        <v>438</v>
      </c>
      <c r="H21" s="401"/>
      <c r="I21" s="22"/>
    </row>
    <row r="22" spans="1:9" ht="15.75" customHeight="1" thickBot="1">
      <c r="A22" s="412" t="s">
        <v>439</v>
      </c>
      <c r="B22" s="413"/>
      <c r="C22" s="413"/>
      <c r="D22" s="413"/>
      <c r="E22" s="414"/>
      <c r="F22" s="415">
        <f>SUM(F19:F21)</f>
        <v>350000</v>
      </c>
      <c r="G22" s="416"/>
      <c r="H22" s="401"/>
      <c r="I22" s="22"/>
    </row>
    <row r="23" spans="1:9" s="59" customFormat="1" ht="13.5" customHeight="1" thickBot="1">
      <c r="A23" s="417"/>
      <c r="B23" s="417"/>
      <c r="C23" s="417"/>
      <c r="D23" s="417"/>
      <c r="E23" s="418"/>
      <c r="F23" s="419"/>
      <c r="G23" s="418"/>
      <c r="H23" s="395"/>
      <c r="I23" s="22"/>
    </row>
    <row r="24" spans="1:9" ht="13.5" customHeight="1">
      <c r="A24" s="431" t="s">
        <v>118</v>
      </c>
      <c r="B24" s="421">
        <v>3745</v>
      </c>
      <c r="C24" s="421">
        <v>5169</v>
      </c>
      <c r="D24" s="422" t="s">
        <v>408</v>
      </c>
      <c r="E24" s="432" t="s">
        <v>465</v>
      </c>
      <c r="F24" s="433">
        <v>347000</v>
      </c>
      <c r="G24" s="424" t="s">
        <v>436</v>
      </c>
      <c r="H24" s="401"/>
      <c r="I24" s="22"/>
    </row>
    <row r="25" spans="1:9" ht="13.5" customHeight="1">
      <c r="A25" s="434" t="s">
        <v>118</v>
      </c>
      <c r="B25" s="408">
        <v>6409</v>
      </c>
      <c r="C25" s="408">
        <v>5169</v>
      </c>
      <c r="D25" s="435" t="s">
        <v>408</v>
      </c>
      <c r="E25" s="428" t="s">
        <v>466</v>
      </c>
      <c r="F25" s="411">
        <v>1155000</v>
      </c>
      <c r="G25" s="426" t="s">
        <v>436</v>
      </c>
      <c r="H25" s="401"/>
      <c r="I25" s="22"/>
    </row>
    <row r="26" spans="1:9" ht="15.75" customHeight="1">
      <c r="A26" s="436" t="s">
        <v>467</v>
      </c>
      <c r="B26" s="437"/>
      <c r="C26" s="437"/>
      <c r="D26" s="437"/>
      <c r="E26" s="438"/>
      <c r="F26" s="439">
        <f>SUM(F24:F25)</f>
        <v>1502000</v>
      </c>
      <c r="G26" s="440"/>
      <c r="H26" s="401"/>
      <c r="I26" s="65"/>
    </row>
    <row r="27" spans="1:9" s="59" customFormat="1" ht="13.5" customHeight="1" thickBot="1">
      <c r="A27" s="417"/>
      <c r="B27" s="417"/>
      <c r="C27" s="417"/>
      <c r="D27" s="417"/>
      <c r="E27" s="418"/>
      <c r="F27" s="419"/>
      <c r="G27" s="418"/>
      <c r="H27" s="395"/>
      <c r="I27" s="22"/>
    </row>
    <row r="28" spans="1:9" ht="13.5" customHeight="1">
      <c r="A28" s="420" t="s">
        <v>215</v>
      </c>
      <c r="B28" s="421">
        <v>2141</v>
      </c>
      <c r="C28" s="421">
        <v>5169</v>
      </c>
      <c r="D28" s="576" t="s">
        <v>18</v>
      </c>
      <c r="E28" s="442" t="s">
        <v>19</v>
      </c>
      <c r="F28" s="433">
        <v>27259000</v>
      </c>
      <c r="G28" s="424" t="s">
        <v>20</v>
      </c>
      <c r="H28" s="401"/>
      <c r="I28" s="22"/>
    </row>
    <row r="29" spans="1:9" ht="13.5" customHeight="1">
      <c r="A29" s="402"/>
      <c r="B29" s="443"/>
      <c r="C29" s="443"/>
      <c r="D29" s="577"/>
      <c r="E29" s="444"/>
      <c r="F29" s="381"/>
      <c r="G29" s="404"/>
      <c r="H29" s="401"/>
      <c r="I29" s="22"/>
    </row>
    <row r="30" spans="1:9" ht="13.5" customHeight="1">
      <c r="A30" s="402" t="s">
        <v>215</v>
      </c>
      <c r="B30" s="443">
        <v>3722</v>
      </c>
      <c r="C30" s="443">
        <v>5169</v>
      </c>
      <c r="D30" s="405" t="s">
        <v>408</v>
      </c>
      <c r="E30" s="445" t="s">
        <v>21</v>
      </c>
      <c r="F30" s="381">
        <v>76777000</v>
      </c>
      <c r="G30" s="404" t="s">
        <v>436</v>
      </c>
      <c r="H30" s="401"/>
      <c r="I30" s="22"/>
    </row>
    <row r="31" spans="1:9" ht="13.5" customHeight="1">
      <c r="A31" s="402" t="s">
        <v>215</v>
      </c>
      <c r="B31" s="443">
        <v>3722</v>
      </c>
      <c r="C31" s="443">
        <v>5169</v>
      </c>
      <c r="D31" s="405" t="s">
        <v>408</v>
      </c>
      <c r="E31" s="406" t="s">
        <v>22</v>
      </c>
      <c r="F31" s="381">
        <v>35680000</v>
      </c>
      <c r="G31" s="404" t="s">
        <v>222</v>
      </c>
      <c r="H31" s="401"/>
      <c r="I31" s="22"/>
    </row>
    <row r="32" spans="1:9" ht="13.5" customHeight="1">
      <c r="A32" s="402" t="s">
        <v>215</v>
      </c>
      <c r="B32" s="443">
        <v>3745</v>
      </c>
      <c r="C32" s="443">
        <v>5169</v>
      </c>
      <c r="D32" s="405" t="s">
        <v>408</v>
      </c>
      <c r="E32" s="406" t="s">
        <v>23</v>
      </c>
      <c r="F32" s="381">
        <v>40946000</v>
      </c>
      <c r="G32" s="404" t="s">
        <v>436</v>
      </c>
      <c r="H32" s="401"/>
      <c r="I32" s="22"/>
    </row>
    <row r="33" spans="1:9" ht="13.5" customHeight="1">
      <c r="A33" s="402" t="s">
        <v>215</v>
      </c>
      <c r="B33" s="408">
        <v>3745</v>
      </c>
      <c r="C33" s="408">
        <v>5169</v>
      </c>
      <c r="D33" s="425" t="s">
        <v>408</v>
      </c>
      <c r="E33" s="428" t="s">
        <v>491</v>
      </c>
      <c r="F33" s="381">
        <v>450000</v>
      </c>
      <c r="G33" s="426" t="s">
        <v>61</v>
      </c>
      <c r="H33" s="401"/>
      <c r="I33" s="22"/>
    </row>
    <row r="34" spans="1:9" ht="13.5" customHeight="1">
      <c r="A34" s="446" t="s">
        <v>215</v>
      </c>
      <c r="B34" s="408">
        <v>6409</v>
      </c>
      <c r="C34" s="408">
        <v>5169</v>
      </c>
      <c r="D34" s="425" t="s">
        <v>408</v>
      </c>
      <c r="E34" s="428" t="s">
        <v>24</v>
      </c>
      <c r="F34" s="403">
        <v>840000</v>
      </c>
      <c r="G34" s="426" t="s">
        <v>436</v>
      </c>
      <c r="H34" s="401"/>
      <c r="I34" s="22"/>
    </row>
    <row r="35" spans="1:9" ht="15.75" customHeight="1" thickBot="1">
      <c r="A35" s="412" t="s">
        <v>25</v>
      </c>
      <c r="B35" s="413"/>
      <c r="C35" s="413"/>
      <c r="D35" s="413"/>
      <c r="E35" s="414"/>
      <c r="F35" s="415">
        <f>SUM(F28:F34)</f>
        <v>181952000</v>
      </c>
      <c r="G35" s="416"/>
      <c r="H35" s="401"/>
      <c r="I35" s="65"/>
    </row>
    <row r="36" spans="1:9" s="59" customFormat="1" ht="13.5" customHeight="1" thickBot="1">
      <c r="A36" s="447"/>
      <c r="B36" s="447"/>
      <c r="C36" s="447"/>
      <c r="D36" s="417"/>
      <c r="E36" s="418"/>
      <c r="F36" s="419"/>
      <c r="G36" s="418"/>
      <c r="H36" s="395"/>
      <c r="I36" s="22"/>
    </row>
    <row r="37" spans="1:9" ht="13.5" customHeight="1">
      <c r="A37" s="448" t="s">
        <v>26</v>
      </c>
      <c r="B37" s="441">
        <v>3319</v>
      </c>
      <c r="C37" s="441">
        <v>5169</v>
      </c>
      <c r="D37" s="449" t="s">
        <v>408</v>
      </c>
      <c r="E37" s="432" t="s">
        <v>27</v>
      </c>
      <c r="F37" s="450">
        <v>252000</v>
      </c>
      <c r="G37" s="424" t="s">
        <v>447</v>
      </c>
      <c r="H37" s="401"/>
      <c r="I37" s="22"/>
    </row>
    <row r="38" spans="1:9" ht="13.5" customHeight="1">
      <c r="A38" s="451" t="s">
        <v>26</v>
      </c>
      <c r="B38" s="443">
        <v>3326</v>
      </c>
      <c r="C38" s="443">
        <v>5169</v>
      </c>
      <c r="D38" s="405" t="s">
        <v>408</v>
      </c>
      <c r="E38" s="452" t="s">
        <v>28</v>
      </c>
      <c r="F38" s="403">
        <v>314000</v>
      </c>
      <c r="G38" s="586" t="s">
        <v>480</v>
      </c>
      <c r="H38" s="401"/>
      <c r="I38" s="22"/>
    </row>
    <row r="39" spans="1:9" ht="13.5" customHeight="1">
      <c r="A39" s="451"/>
      <c r="B39" s="443"/>
      <c r="C39" s="443"/>
      <c r="D39" s="405"/>
      <c r="E39" s="453"/>
      <c r="F39" s="407"/>
      <c r="G39" s="585"/>
      <c r="H39" s="401"/>
      <c r="I39" s="22"/>
    </row>
    <row r="40" spans="1:9" s="66" customFormat="1" ht="13.5" customHeight="1">
      <c r="A40" s="451" t="s">
        <v>26</v>
      </c>
      <c r="B40" s="405">
        <v>3612</v>
      </c>
      <c r="C40" s="405">
        <v>5169</v>
      </c>
      <c r="D40" s="405" t="s">
        <v>29</v>
      </c>
      <c r="E40" s="406" t="s">
        <v>510</v>
      </c>
      <c r="F40" s="407">
        <v>17100000</v>
      </c>
      <c r="G40" s="404" t="s">
        <v>511</v>
      </c>
      <c r="H40" s="454"/>
      <c r="I40" s="67"/>
    </row>
    <row r="41" spans="1:9" ht="13.5" customHeight="1">
      <c r="A41" s="434" t="s">
        <v>26</v>
      </c>
      <c r="B41" s="409">
        <v>6409</v>
      </c>
      <c r="C41" s="409">
        <v>5169</v>
      </c>
      <c r="D41" s="397" t="s">
        <v>408</v>
      </c>
      <c r="E41" s="587" t="s">
        <v>513</v>
      </c>
      <c r="F41" s="455">
        <v>585000</v>
      </c>
      <c r="G41" s="456" t="s">
        <v>436</v>
      </c>
      <c r="H41" s="401"/>
      <c r="I41" s="22"/>
    </row>
    <row r="42" spans="1:9" ht="13.5" customHeight="1">
      <c r="A42" s="434"/>
      <c r="B42" s="408"/>
      <c r="C42" s="408"/>
      <c r="D42" s="425"/>
      <c r="E42" s="581"/>
      <c r="F42" s="403"/>
      <c r="G42" s="457"/>
      <c r="H42" s="401"/>
      <c r="I42" s="22"/>
    </row>
    <row r="43" spans="1:9" ht="13.5" customHeight="1">
      <c r="A43" s="434" t="s">
        <v>26</v>
      </c>
      <c r="B43" s="408">
        <v>6409</v>
      </c>
      <c r="C43" s="408">
        <v>5169</v>
      </c>
      <c r="D43" s="425" t="s">
        <v>408</v>
      </c>
      <c r="E43" s="428" t="s">
        <v>512</v>
      </c>
      <c r="F43" s="429">
        <v>15000</v>
      </c>
      <c r="G43" s="430" t="s">
        <v>419</v>
      </c>
      <c r="H43" s="401"/>
      <c r="I43" s="22"/>
    </row>
    <row r="44" spans="1:9" ht="13.5" customHeight="1">
      <c r="A44" s="434" t="s">
        <v>26</v>
      </c>
      <c r="B44" s="408">
        <v>6409</v>
      </c>
      <c r="C44" s="408">
        <v>5169</v>
      </c>
      <c r="D44" s="425" t="s">
        <v>408</v>
      </c>
      <c r="E44" s="428" t="s">
        <v>223</v>
      </c>
      <c r="F44" s="429">
        <v>250000</v>
      </c>
      <c r="G44" s="430" t="s">
        <v>52</v>
      </c>
      <c r="H44" s="401"/>
      <c r="I44" s="22"/>
    </row>
    <row r="45" spans="1:9" ht="13.5" customHeight="1">
      <c r="A45" s="434" t="s">
        <v>26</v>
      </c>
      <c r="B45" s="408">
        <v>6409</v>
      </c>
      <c r="C45" s="408">
        <v>5169</v>
      </c>
      <c r="D45" s="425" t="s">
        <v>408</v>
      </c>
      <c r="E45" s="428" t="s">
        <v>224</v>
      </c>
      <c r="F45" s="429">
        <v>114000</v>
      </c>
      <c r="G45" s="430" t="s">
        <v>53</v>
      </c>
      <c r="H45" s="401"/>
      <c r="I45" s="22"/>
    </row>
    <row r="46" spans="1:9" ht="13.5" customHeight="1">
      <c r="A46" s="434" t="s">
        <v>26</v>
      </c>
      <c r="B46" s="408">
        <v>6409</v>
      </c>
      <c r="C46" s="408">
        <v>5169</v>
      </c>
      <c r="D46" s="425" t="s">
        <v>408</v>
      </c>
      <c r="E46" s="428" t="s">
        <v>479</v>
      </c>
      <c r="F46" s="429">
        <v>26000</v>
      </c>
      <c r="G46" s="430" t="s">
        <v>54</v>
      </c>
      <c r="H46" s="401"/>
      <c r="I46" s="22"/>
    </row>
    <row r="47" spans="1:9" ht="15.75" customHeight="1" thickBot="1">
      <c r="A47" s="412" t="s">
        <v>514</v>
      </c>
      <c r="B47" s="413"/>
      <c r="C47" s="413"/>
      <c r="D47" s="413"/>
      <c r="E47" s="414"/>
      <c r="F47" s="415">
        <f>SUM(F37:F46)</f>
        <v>18656000</v>
      </c>
      <c r="G47" s="416"/>
      <c r="H47" s="401"/>
      <c r="I47" s="22"/>
    </row>
    <row r="48" spans="1:9" s="59" customFormat="1" ht="13.5" customHeight="1" thickBot="1">
      <c r="A48" s="447"/>
      <c r="B48" s="447"/>
      <c r="C48" s="447"/>
      <c r="D48" s="417"/>
      <c r="E48" s="418"/>
      <c r="F48" s="419"/>
      <c r="G48" s="418"/>
      <c r="H48" s="395"/>
      <c r="I48" s="22"/>
    </row>
    <row r="49" spans="1:9" ht="13.5" customHeight="1">
      <c r="A49" s="431" t="s">
        <v>217</v>
      </c>
      <c r="B49" s="421">
        <v>6409</v>
      </c>
      <c r="C49" s="421">
        <v>5169</v>
      </c>
      <c r="D49" s="422" t="s">
        <v>408</v>
      </c>
      <c r="E49" s="580" t="s">
        <v>70</v>
      </c>
      <c r="F49" s="588">
        <v>247000</v>
      </c>
      <c r="G49" s="583" t="s">
        <v>388</v>
      </c>
      <c r="H49" s="401"/>
      <c r="I49" s="22"/>
    </row>
    <row r="50" spans="1:9" ht="13.5" customHeight="1">
      <c r="A50" s="434"/>
      <c r="B50" s="409"/>
      <c r="C50" s="409"/>
      <c r="D50" s="397"/>
      <c r="E50" s="582"/>
      <c r="F50" s="589"/>
      <c r="G50" s="584"/>
      <c r="H50" s="401"/>
      <c r="I50" s="22"/>
    </row>
    <row r="51" spans="1:9" ht="13.5" customHeight="1">
      <c r="A51" s="434"/>
      <c r="B51" s="409"/>
      <c r="C51" s="409"/>
      <c r="D51" s="397"/>
      <c r="E51" s="582"/>
      <c r="F51" s="589"/>
      <c r="G51" s="584"/>
      <c r="H51" s="401"/>
      <c r="I51" s="22"/>
    </row>
    <row r="52" spans="1:9" ht="13.5" customHeight="1">
      <c r="A52" s="451"/>
      <c r="B52" s="443"/>
      <c r="C52" s="443"/>
      <c r="D52" s="405"/>
      <c r="E52" s="582"/>
      <c r="F52" s="589"/>
      <c r="G52" s="584"/>
      <c r="H52" s="401"/>
      <c r="I52" s="22"/>
    </row>
    <row r="53" spans="1:9" ht="15.75" customHeight="1">
      <c r="A53" s="458"/>
      <c r="B53" s="408"/>
      <c r="C53" s="408"/>
      <c r="D53" s="425"/>
      <c r="E53" s="582"/>
      <c r="F53" s="589"/>
      <c r="G53" s="584"/>
      <c r="H53" s="401"/>
      <c r="I53" s="22"/>
    </row>
    <row r="54" spans="1:9" ht="15.75" customHeight="1">
      <c r="A54" s="458"/>
      <c r="B54" s="408"/>
      <c r="C54" s="408"/>
      <c r="D54" s="425"/>
      <c r="E54" s="582"/>
      <c r="F54" s="589"/>
      <c r="G54" s="584"/>
      <c r="H54" s="401"/>
      <c r="I54" s="22"/>
    </row>
    <row r="55" spans="1:9" ht="15.75" customHeight="1">
      <c r="A55" s="458"/>
      <c r="B55" s="408"/>
      <c r="C55" s="408"/>
      <c r="D55" s="425"/>
      <c r="E55" s="582"/>
      <c r="F55" s="590"/>
      <c r="G55" s="585"/>
      <c r="H55" s="401"/>
      <c r="I55" s="22"/>
    </row>
    <row r="56" spans="1:9" s="66" customFormat="1" ht="15.75" customHeight="1" thickBot="1">
      <c r="A56" s="412" t="s">
        <v>317</v>
      </c>
      <c r="B56" s="413"/>
      <c r="C56" s="413"/>
      <c r="D56" s="413"/>
      <c r="E56" s="414"/>
      <c r="F56" s="415">
        <f>SUM(F49:F55)</f>
        <v>247000</v>
      </c>
      <c r="G56" s="416"/>
      <c r="H56" s="454"/>
      <c r="I56" s="22"/>
    </row>
    <row r="57" spans="1:9" s="68" customFormat="1" ht="15.75" customHeight="1" thickBot="1">
      <c r="A57" s="459" t="s">
        <v>318</v>
      </c>
      <c r="B57" s="460"/>
      <c r="C57" s="460"/>
      <c r="D57" s="461"/>
      <c r="E57" s="462"/>
      <c r="F57" s="463">
        <f>F17+F22+F26+F35+F47+F56</f>
        <v>503031000</v>
      </c>
      <c r="G57" s="464"/>
      <c r="H57" s="465"/>
      <c r="I57" s="65"/>
    </row>
    <row r="58" spans="1:9" ht="13.5" customHeight="1" thickBot="1">
      <c r="A58" s="466"/>
      <c r="B58" s="466"/>
      <c r="C58" s="466"/>
      <c r="D58" s="467"/>
      <c r="E58" s="466"/>
      <c r="F58" s="468"/>
      <c r="G58" s="469"/>
      <c r="H58" s="401"/>
      <c r="I58" s="22"/>
    </row>
    <row r="59" spans="1:9" ht="16.5" customHeight="1">
      <c r="A59" s="470" t="s">
        <v>319</v>
      </c>
      <c r="B59" s="471"/>
      <c r="C59" s="471"/>
      <c r="D59" s="471"/>
      <c r="E59" s="471"/>
      <c r="F59" s="472">
        <f>F2+F3+F4+F5+F6+F7+F8+F15+F16+F19+F21+F24+F25+F30+F31+F32+F33+F34++F37+F38+F41+F43+F44+F45+F46+F49</f>
        <v>264068000</v>
      </c>
      <c r="G59" s="473"/>
      <c r="H59" s="401"/>
      <c r="I59" s="22"/>
    </row>
    <row r="60" spans="1:9" ht="16.5" customHeight="1">
      <c r="A60" s="474" t="s">
        <v>320</v>
      </c>
      <c r="B60" s="475"/>
      <c r="C60" s="475"/>
      <c r="D60" s="475"/>
      <c r="E60" s="475"/>
      <c r="F60" s="476">
        <f>F61+F62+F63</f>
        <v>194604000</v>
      </c>
      <c r="G60" s="477"/>
      <c r="H60" s="401"/>
      <c r="I60" s="22"/>
    </row>
    <row r="61" spans="1:9" ht="16.5" customHeight="1">
      <c r="A61" s="478" t="s">
        <v>321</v>
      </c>
      <c r="B61" s="479"/>
      <c r="C61" s="479"/>
      <c r="D61" s="479"/>
      <c r="E61" s="479"/>
      <c r="F61" s="480">
        <f>F9</f>
        <v>180000000</v>
      </c>
      <c r="G61" s="481"/>
      <c r="H61" s="401"/>
      <c r="I61" s="22"/>
    </row>
    <row r="62" spans="1:9" ht="16.5" customHeight="1">
      <c r="A62" s="482" t="s">
        <v>72</v>
      </c>
      <c r="B62" s="479"/>
      <c r="C62" s="479"/>
      <c r="D62" s="479"/>
      <c r="E62" s="479"/>
      <c r="F62" s="480">
        <f>F10</f>
        <v>11905000</v>
      </c>
      <c r="G62" s="481"/>
      <c r="H62" s="401"/>
      <c r="I62" s="22"/>
    </row>
    <row r="63" spans="1:9" ht="16.5" customHeight="1">
      <c r="A63" s="478" t="s">
        <v>322</v>
      </c>
      <c r="B63" s="479"/>
      <c r="C63" s="479"/>
      <c r="D63" s="479"/>
      <c r="E63" s="479"/>
      <c r="F63" s="480">
        <f>F12+F13+F14</f>
        <v>2699000</v>
      </c>
      <c r="G63" s="481"/>
      <c r="H63" s="401"/>
      <c r="I63" s="22"/>
    </row>
    <row r="64" spans="1:9" ht="16.5" customHeight="1">
      <c r="A64" s="483" t="s">
        <v>323</v>
      </c>
      <c r="B64" s="484"/>
      <c r="C64" s="484"/>
      <c r="D64" s="484"/>
      <c r="E64" s="484"/>
      <c r="F64" s="485">
        <f>F28</f>
        <v>27259000</v>
      </c>
      <c r="G64" s="481"/>
      <c r="H64" s="401"/>
      <c r="I64" s="22"/>
    </row>
    <row r="65" spans="1:9" ht="16.5" customHeight="1" thickBot="1">
      <c r="A65" s="486" t="s">
        <v>324</v>
      </c>
      <c r="B65" s="484"/>
      <c r="C65" s="484"/>
      <c r="D65" s="484"/>
      <c r="E65" s="484"/>
      <c r="F65" s="485">
        <f>F40</f>
        <v>17100000</v>
      </c>
      <c r="G65" s="481"/>
      <c r="H65" s="401"/>
      <c r="I65" s="22"/>
    </row>
    <row r="66" spans="1:9" s="69" customFormat="1" ht="18" customHeight="1" thickBot="1">
      <c r="A66" s="487" t="s">
        <v>325</v>
      </c>
      <c r="B66" s="488"/>
      <c r="C66" s="488"/>
      <c r="D66" s="488"/>
      <c r="E66" s="489"/>
      <c r="F66" s="490">
        <f>F59+F60+F64+F65</f>
        <v>503031000</v>
      </c>
      <c r="G66" s="491"/>
      <c r="H66" s="492"/>
      <c r="I66" s="22"/>
    </row>
    <row r="67" spans="1:8" ht="24.75" customHeight="1">
      <c r="A67" s="493"/>
      <c r="B67" s="493"/>
      <c r="C67" s="493"/>
      <c r="D67" s="493"/>
      <c r="E67" s="494"/>
      <c r="F67" s="495"/>
      <c r="G67" s="496"/>
      <c r="H67" s="401"/>
    </row>
    <row r="68" spans="1:8" ht="24.75" customHeight="1">
      <c r="A68" s="493"/>
      <c r="B68" s="493"/>
      <c r="C68" s="493"/>
      <c r="D68" s="497"/>
      <c r="E68" s="497" t="s">
        <v>326</v>
      </c>
      <c r="F68" s="498">
        <f>F57-F66</f>
        <v>0</v>
      </c>
      <c r="G68" s="499"/>
      <c r="H68" s="401"/>
    </row>
    <row r="69" spans="1:7" ht="16.5" customHeight="1">
      <c r="A69" s="61"/>
      <c r="B69" s="61"/>
      <c r="C69" s="61"/>
      <c r="D69" s="71"/>
      <c r="E69" s="71"/>
      <c r="F69" s="65"/>
      <c r="G69" s="72"/>
    </row>
    <row r="70" spans="1:6" ht="16.5" customHeight="1">
      <c r="A70" s="61"/>
      <c r="B70" s="61"/>
      <c r="C70" s="61"/>
      <c r="D70" s="71"/>
      <c r="E70" s="71"/>
      <c r="F70" s="73"/>
    </row>
    <row r="71" spans="1:6" ht="16.5" customHeight="1">
      <c r="A71" s="61"/>
      <c r="B71" s="61"/>
      <c r="C71" s="61"/>
      <c r="D71" s="71"/>
      <c r="E71" s="71"/>
      <c r="F71" s="73"/>
    </row>
    <row r="72" spans="1:6" ht="16.5" customHeight="1">
      <c r="A72" s="61"/>
      <c r="B72" s="61"/>
      <c r="C72" s="61"/>
      <c r="D72" s="71"/>
      <c r="E72" s="71"/>
      <c r="F72" s="73"/>
    </row>
    <row r="73" spans="1:6" ht="16.5" customHeight="1">
      <c r="A73" s="61"/>
      <c r="B73" s="61"/>
      <c r="C73" s="61"/>
      <c r="D73" s="71"/>
      <c r="E73" s="71"/>
      <c r="F73" s="74"/>
    </row>
    <row r="74" spans="1:6" ht="16.5" customHeight="1">
      <c r="A74" s="61"/>
      <c r="B74" s="61"/>
      <c r="C74" s="61"/>
      <c r="D74" s="71"/>
      <c r="E74" s="71"/>
      <c r="F74" s="73"/>
    </row>
    <row r="75" spans="1:6" ht="16.5" customHeight="1">
      <c r="A75" s="61"/>
      <c r="B75" s="61"/>
      <c r="C75" s="61"/>
      <c r="D75" s="71"/>
      <c r="E75" s="71"/>
      <c r="F75" s="73"/>
    </row>
    <row r="76" spans="1:6" ht="16.5" customHeight="1">
      <c r="A76" s="61"/>
      <c r="B76" s="61"/>
      <c r="C76" s="61"/>
      <c r="D76" s="61"/>
      <c r="F76" s="73"/>
    </row>
    <row r="77" spans="1:6" ht="16.5" customHeight="1">
      <c r="A77" s="61"/>
      <c r="B77" s="61"/>
      <c r="C77" s="61"/>
      <c r="D77" s="61"/>
      <c r="F77" s="73"/>
    </row>
    <row r="78" spans="1:6" ht="16.5" customHeight="1">
      <c r="A78" s="61"/>
      <c r="B78" s="61"/>
      <c r="C78" s="61"/>
      <c r="D78" s="61"/>
      <c r="F78" s="73"/>
    </row>
    <row r="79" spans="1:6" ht="16.5" customHeight="1">
      <c r="A79" s="61"/>
      <c r="B79" s="61"/>
      <c r="C79" s="61"/>
      <c r="D79" s="61"/>
      <c r="F79" s="73"/>
    </row>
    <row r="80" spans="1:6" ht="16.5" customHeight="1">
      <c r="A80" s="61"/>
      <c r="B80" s="61"/>
      <c r="C80" s="61"/>
      <c r="D80" s="61"/>
      <c r="F80" s="73"/>
    </row>
    <row r="81" spans="1:6" ht="16.5" customHeight="1">
      <c r="A81" s="61"/>
      <c r="B81" s="61"/>
      <c r="C81" s="61"/>
      <c r="D81" s="61"/>
      <c r="F81" s="73"/>
    </row>
    <row r="82" ht="16.5" customHeight="1"/>
    <row r="83" ht="16.5" customHeight="1"/>
    <row r="84" ht="16.5" customHeight="1"/>
  </sheetData>
  <mergeCells count="8">
    <mergeCell ref="G49:G55"/>
    <mergeCell ref="G38:G39"/>
    <mergeCell ref="E41:E42"/>
    <mergeCell ref="F49:F55"/>
    <mergeCell ref="D28:D29"/>
    <mergeCell ref="D10:D11"/>
    <mergeCell ref="E19:E20"/>
    <mergeCell ref="E49:E55"/>
  </mergeCells>
  <printOptions horizontalCentered="1"/>
  <pageMargins left="0.34" right="0.31" top="0.87" bottom="0.49" header="0.48" footer="0.18"/>
  <pageSetup firstPageNumber="5" useFirstPageNumber="1" horizontalDpi="600" verticalDpi="600" orientation="landscape" paperSize="9" scale="90" r:id="rId1"/>
  <headerFooter alignWithMargins="0">
    <oddHeader>&amp;C&amp;"Arial CE,Tučné"&amp;12Sumář objednávek veřejných služeb u akciových společností v roce 2009
(individuální příslib)&amp;R&amp;"Arial CE,Tučné"Část A - příloha č. 4</oddHeader>
    <oddFooter>&amp;C&amp;P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21.25390625" style="99" customWidth="1"/>
    <col min="2" max="2" width="30.25390625" style="99" customWidth="1"/>
    <col min="3" max="3" width="12.375" style="99" customWidth="1"/>
    <col min="4" max="4" width="43.25390625" style="99" customWidth="1"/>
    <col min="5" max="16384" width="9.125" style="89" customWidth="1"/>
  </cols>
  <sheetData>
    <row r="1" spans="1:4" s="57" customFormat="1" ht="48" customHeight="1">
      <c r="A1" s="26" t="s">
        <v>211</v>
      </c>
      <c r="B1" s="26" t="s">
        <v>328</v>
      </c>
      <c r="C1" s="26" t="s">
        <v>508</v>
      </c>
      <c r="D1" s="100" t="s">
        <v>202</v>
      </c>
    </row>
    <row r="2" spans="1:7" ht="12.75" customHeight="1">
      <c r="A2" s="87" t="s">
        <v>482</v>
      </c>
      <c r="B2" s="89"/>
      <c r="C2" s="115"/>
      <c r="D2" s="115"/>
      <c r="E2" s="115"/>
      <c r="F2" s="115"/>
      <c r="G2" s="84"/>
    </row>
    <row r="3" spans="1:7" ht="12.75" customHeight="1">
      <c r="A3" s="87"/>
      <c r="B3" s="114" t="s">
        <v>481</v>
      </c>
      <c r="C3" s="119">
        <v>50000000</v>
      </c>
      <c r="D3" s="119" t="s">
        <v>484</v>
      </c>
      <c r="E3" s="115"/>
      <c r="F3" s="115"/>
      <c r="G3" s="84"/>
    </row>
    <row r="4" spans="1:7" ht="12.75" customHeight="1">
      <c r="A4" s="87"/>
      <c r="B4" s="114"/>
      <c r="C4" s="119"/>
      <c r="D4" s="119" t="s">
        <v>485</v>
      </c>
      <c r="E4" s="115"/>
      <c r="F4" s="115"/>
      <c r="G4" s="84"/>
    </row>
    <row r="5" spans="1:7" ht="12.75" customHeight="1">
      <c r="A5" s="87"/>
      <c r="B5" s="114"/>
      <c r="C5" s="119"/>
      <c r="D5" s="119" t="s">
        <v>486</v>
      </c>
      <c r="E5" s="115"/>
      <c r="F5" s="115"/>
      <c r="G5" s="84"/>
    </row>
    <row r="6" spans="1:4" ht="12.75" customHeight="1">
      <c r="A6" s="89"/>
      <c r="B6" s="88"/>
      <c r="C6" s="119"/>
      <c r="D6" s="62" t="s">
        <v>487</v>
      </c>
    </row>
    <row r="7" spans="1:4" ht="12.75" customHeight="1">
      <c r="A7" s="87"/>
      <c r="B7" s="88"/>
      <c r="C7" s="115"/>
      <c r="D7" s="84"/>
    </row>
    <row r="8" spans="1:4" ht="12.75" customHeight="1">
      <c r="A8" s="87" t="s">
        <v>369</v>
      </c>
      <c r="B8" s="88"/>
      <c r="C8" s="115"/>
      <c r="D8" s="84"/>
    </row>
    <row r="9" spans="1:4" ht="12.75" customHeight="1">
      <c r="A9" s="90"/>
      <c r="B9" s="91" t="s">
        <v>31</v>
      </c>
      <c r="C9" s="115">
        <v>22677000</v>
      </c>
      <c r="D9" s="86"/>
    </row>
    <row r="10" spans="1:4" ht="12.75" customHeight="1">
      <c r="A10" s="90"/>
      <c r="B10" s="90"/>
      <c r="C10" s="115"/>
      <c r="D10" s="86"/>
    </row>
    <row r="11" spans="1:4" ht="12.75" customHeight="1">
      <c r="A11" s="108" t="s">
        <v>483</v>
      </c>
      <c r="B11" s="109"/>
      <c r="C11" s="373">
        <f>SUM(C6:C9)</f>
        <v>22677000</v>
      </c>
      <c r="D11" s="109"/>
    </row>
    <row r="12" spans="1:4" ht="12.75" customHeight="1">
      <c r="A12" s="87"/>
      <c r="B12" s="92"/>
      <c r="C12" s="371"/>
      <c r="D12" s="92"/>
    </row>
    <row r="13" spans="1:4" ht="12.75" customHeight="1">
      <c r="A13" s="87" t="s">
        <v>371</v>
      </c>
      <c r="B13" s="92"/>
      <c r="C13" s="371"/>
      <c r="D13" s="92"/>
    </row>
    <row r="14" spans="1:4" ht="12.75" customHeight="1">
      <c r="A14" s="91" t="s">
        <v>446</v>
      </c>
      <c r="B14" s="92"/>
      <c r="C14" s="371"/>
      <c r="D14" s="92"/>
    </row>
    <row r="15" spans="1:4" ht="12.75" customHeight="1">
      <c r="A15" s="89"/>
      <c r="B15" s="91" t="s">
        <v>341</v>
      </c>
      <c r="C15" s="115">
        <v>1000</v>
      </c>
      <c r="D15" s="84"/>
    </row>
    <row r="16" spans="1:4" ht="12.75" customHeight="1">
      <c r="A16" s="89"/>
      <c r="B16" s="91"/>
      <c r="C16" s="115"/>
      <c r="D16" s="84"/>
    </row>
    <row r="17" spans="1:4" ht="12.75" customHeight="1">
      <c r="A17" s="93" t="s">
        <v>32</v>
      </c>
      <c r="B17" s="91"/>
      <c r="C17" s="115"/>
      <c r="D17" s="84"/>
    </row>
    <row r="18" spans="1:4" ht="12.75" customHeight="1">
      <c r="A18" s="107" t="s">
        <v>372</v>
      </c>
      <c r="B18" s="91"/>
      <c r="C18" s="115"/>
      <c r="D18" s="84"/>
    </row>
    <row r="19" spans="1:4" ht="12.75" customHeight="1">
      <c r="A19" s="90"/>
      <c r="B19" s="91" t="s">
        <v>366</v>
      </c>
      <c r="C19" s="115">
        <v>400000</v>
      </c>
      <c r="D19" s="107"/>
    </row>
    <row r="20" spans="1:4" ht="12.75" customHeight="1">
      <c r="A20" s="90"/>
      <c r="B20" s="91" t="s">
        <v>33</v>
      </c>
      <c r="C20" s="115">
        <v>10000000</v>
      </c>
      <c r="D20" s="86" t="s">
        <v>488</v>
      </c>
    </row>
    <row r="21" spans="1:4" ht="12.75" customHeight="1">
      <c r="A21" s="90"/>
      <c r="B21" s="91" t="s">
        <v>34</v>
      </c>
      <c r="C21" s="115">
        <v>12276000</v>
      </c>
      <c r="D21" s="95"/>
    </row>
    <row r="22" spans="1:4" ht="12.75" customHeight="1">
      <c r="A22" s="90"/>
      <c r="B22" s="17"/>
      <c r="C22" s="115"/>
      <c r="D22" s="96"/>
    </row>
    <row r="23" spans="1:4" ht="12.75" customHeight="1">
      <c r="A23" s="108" t="s">
        <v>373</v>
      </c>
      <c r="B23" s="110"/>
      <c r="C23" s="370">
        <f>SUM(C13:C22)</f>
        <v>22677000</v>
      </c>
      <c r="D23" s="111" t="s">
        <v>30</v>
      </c>
    </row>
    <row r="24" spans="1:4" ht="12.75" customHeight="1">
      <c r="A24" s="90"/>
      <c r="B24" s="17"/>
      <c r="C24" s="60"/>
      <c r="D24" s="97"/>
    </row>
    <row r="25" spans="1:4" ht="12.75" customHeight="1">
      <c r="A25" s="17"/>
      <c r="B25" s="17"/>
      <c r="C25" s="60"/>
      <c r="D25" s="63"/>
    </row>
    <row r="26" spans="1:4" ht="12.75" customHeight="1">
      <c r="A26" s="17"/>
      <c r="B26" s="17"/>
      <c r="C26" s="60"/>
      <c r="D26" s="94"/>
    </row>
    <row r="28" spans="1:4" ht="9.75" customHeight="1">
      <c r="A28" s="98"/>
      <c r="B28" s="17"/>
      <c r="C28" s="60"/>
      <c r="D28" s="94"/>
    </row>
    <row r="29" spans="3:4" ht="12.75" customHeight="1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</sheetData>
  <printOptions gridLines="1" horizontalCentered="1"/>
  <pageMargins left="0.15" right="0.2" top="0.984251968503937" bottom="0.984251968503937" header="0.5118110236220472" footer="0.7086614173228347"/>
  <pageSetup firstPageNumber="7" useFirstPageNumber="1" horizontalDpi="600" verticalDpi="600" orientation="landscape" paperSize="9" scale="90" r:id="rId1"/>
  <headerFooter alignWithMargins="0">
    <oddHeader>&amp;C&amp;"Arial CE,Tučné"Fond rozvoje bydlení  - klasický &amp;"Arial CE,Obyčejné"
&amp;R&amp;"Arial CE,Tučné"Část A - příloha č. 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17.75390625" style="99" customWidth="1"/>
    <col min="2" max="2" width="28.375" style="99" customWidth="1"/>
    <col min="3" max="3" width="10.75390625" style="99" customWidth="1"/>
    <col min="4" max="4" width="44.00390625" style="99" customWidth="1"/>
    <col min="5" max="6" width="9.125" style="89" customWidth="1" collapsed="1"/>
    <col min="7" max="16384" width="9.125" style="89" customWidth="1"/>
  </cols>
  <sheetData>
    <row r="1" spans="1:4" s="57" customFormat="1" ht="48" customHeight="1">
      <c r="A1" s="26" t="s">
        <v>211</v>
      </c>
      <c r="B1" s="26" t="s">
        <v>328</v>
      </c>
      <c r="C1" s="26" t="s">
        <v>509</v>
      </c>
      <c r="D1" s="100" t="s">
        <v>16</v>
      </c>
    </row>
    <row r="2" spans="1:4" ht="12.75" customHeight="1">
      <c r="A2" s="87" t="s">
        <v>369</v>
      </c>
      <c r="B2" s="92"/>
      <c r="C2" s="115"/>
      <c r="D2" s="86"/>
    </row>
    <row r="3" spans="1:4" ht="12.75" customHeight="1">
      <c r="A3" s="90"/>
      <c r="B3" s="91" t="s">
        <v>31</v>
      </c>
      <c r="C3" s="115">
        <v>429000</v>
      </c>
      <c r="D3" s="86"/>
    </row>
    <row r="4" spans="1:4" ht="12.75" customHeight="1">
      <c r="A4" s="90"/>
      <c r="B4" s="90"/>
      <c r="C4" s="115"/>
      <c r="D4" s="86"/>
    </row>
    <row r="5" spans="1:4" ht="12.75" customHeight="1">
      <c r="A5" s="108" t="s">
        <v>370</v>
      </c>
      <c r="B5" s="109"/>
      <c r="C5" s="370">
        <f>SUM(C2:C4)</f>
        <v>429000</v>
      </c>
      <c r="D5" s="109"/>
    </row>
    <row r="6" spans="1:4" ht="12.75" customHeight="1">
      <c r="A6" s="87"/>
      <c r="B6" s="92"/>
      <c r="C6" s="371"/>
      <c r="D6" s="85"/>
    </row>
    <row r="7" spans="1:4" ht="12.75" customHeight="1">
      <c r="A7" s="87" t="s">
        <v>371</v>
      </c>
      <c r="B7" s="92"/>
      <c r="C7" s="371"/>
      <c r="D7" s="85"/>
    </row>
    <row r="8" spans="1:4" ht="12.75" customHeight="1">
      <c r="A8" s="91" t="s">
        <v>105</v>
      </c>
      <c r="B8" s="92"/>
      <c r="C8" s="371"/>
      <c r="D8" s="85"/>
    </row>
    <row r="9" spans="1:4" ht="12.75" customHeight="1">
      <c r="A9" s="89"/>
      <c r="B9" s="91" t="s">
        <v>341</v>
      </c>
      <c r="C9" s="115">
        <v>1000</v>
      </c>
      <c r="D9" s="84"/>
    </row>
    <row r="10" spans="1:4" ht="12.75" customHeight="1">
      <c r="A10" s="89"/>
      <c r="B10" s="91"/>
      <c r="C10" s="115"/>
      <c r="D10" s="84"/>
    </row>
    <row r="11" spans="1:4" ht="12.75" customHeight="1">
      <c r="A11" s="101" t="s">
        <v>106</v>
      </c>
      <c r="B11" s="91"/>
      <c r="C11" s="115"/>
      <c r="D11" s="84"/>
    </row>
    <row r="12" spans="1:4" ht="12.75" customHeight="1">
      <c r="A12" s="107" t="s">
        <v>372</v>
      </c>
      <c r="B12" s="91"/>
      <c r="C12" s="115"/>
      <c r="D12" s="84"/>
    </row>
    <row r="13" spans="1:4" ht="12.75" customHeight="1">
      <c r="A13" s="90"/>
      <c r="B13" s="91" t="s">
        <v>366</v>
      </c>
      <c r="C13" s="115">
        <v>6000</v>
      </c>
      <c r="D13" s="107"/>
    </row>
    <row r="14" spans="1:4" ht="12.75" customHeight="1">
      <c r="A14" s="90"/>
      <c r="B14" s="91" t="s">
        <v>492</v>
      </c>
      <c r="C14" s="115">
        <v>422000</v>
      </c>
      <c r="D14" s="113" t="s">
        <v>55</v>
      </c>
    </row>
    <row r="15" spans="1:4" ht="12.75" customHeight="1">
      <c r="A15" s="90"/>
      <c r="B15" s="91"/>
      <c r="C15" s="115"/>
      <c r="D15" s="112"/>
    </row>
    <row r="16" spans="1:4" ht="12.75" customHeight="1">
      <c r="A16" s="90"/>
      <c r="B16" s="17"/>
      <c r="C16" s="115"/>
      <c r="D16" s="96"/>
    </row>
    <row r="17" spans="1:4" ht="12.75" customHeight="1">
      <c r="A17" s="108" t="s">
        <v>373</v>
      </c>
      <c r="B17" s="110"/>
      <c r="C17" s="370">
        <f>SUM(C7:C16)</f>
        <v>429000</v>
      </c>
      <c r="D17" s="111" t="s">
        <v>30</v>
      </c>
    </row>
    <row r="18" spans="3:4" ht="12.75">
      <c r="C18" s="372"/>
      <c r="D18" s="17"/>
    </row>
    <row r="19" spans="1:4" ht="12.75">
      <c r="A19" s="99" t="s">
        <v>119</v>
      </c>
      <c r="C19" s="372">
        <f>'Př.5 FRB klasika'!C23+'Př.5 FRB povodeň'!C17</f>
        <v>23106000</v>
      </c>
      <c r="D19" s="17"/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  <row r="25" spans="3:4" ht="12.75">
      <c r="C25" s="17"/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</sheetData>
  <printOptions gridLines="1" horizontalCentered="1"/>
  <pageMargins left="0" right="0.24" top="0.984251968503937" bottom="0.984251968503937" header="0.5118110236220472" footer="0.7086614173228347"/>
  <pageSetup horizontalDpi="600" verticalDpi="600" orientation="landscape" paperSize="9" scale="90" r:id="rId1"/>
  <headerFooter alignWithMargins="0">
    <oddHeader>&amp;C&amp;"Arial CE,Tučné"Fond rozvoje bydlení  - povodňový
&amp;R&amp;"Arial CE,Tučné"Část A - příloha č. 5</oddHeader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00390625" defaultRowHeight="12.75" outlineLevelCol="1"/>
  <cols>
    <col min="1" max="1" width="26.625" style="61" customWidth="1"/>
    <col min="2" max="2" width="13.25390625" style="61" hidden="1" customWidth="1" outlineLevel="1"/>
    <col min="3" max="3" width="12.25390625" style="73" customWidth="1" collapsed="1"/>
    <col min="4" max="4" width="43.75390625" style="61" customWidth="1"/>
    <col min="5" max="16384" width="9.125" style="61" customWidth="1"/>
  </cols>
  <sheetData>
    <row r="1" spans="1:4" s="71" customFormat="1" ht="53.25" customHeight="1" thickBot="1">
      <c r="A1" s="378" t="s">
        <v>220</v>
      </c>
      <c r="B1" s="378" t="s">
        <v>221</v>
      </c>
      <c r="C1" s="378" t="s">
        <v>506</v>
      </c>
      <c r="D1" s="378" t="s">
        <v>16</v>
      </c>
    </row>
    <row r="2" spans="1:4" ht="40.5" customHeight="1">
      <c r="A2" s="379" t="s">
        <v>342</v>
      </c>
      <c r="B2" s="380" t="s">
        <v>343</v>
      </c>
      <c r="C2" s="381">
        <v>23165000</v>
      </c>
      <c r="D2" s="382"/>
    </row>
    <row r="3" spans="1:4" ht="40.5" customHeight="1">
      <c r="A3" s="383" t="s">
        <v>344</v>
      </c>
      <c r="B3" s="384" t="s">
        <v>345</v>
      </c>
      <c r="C3" s="381">
        <v>90000000</v>
      </c>
      <c r="D3" s="382"/>
    </row>
    <row r="4" spans="1:4" ht="40.5" customHeight="1">
      <c r="A4" s="383" t="s">
        <v>346</v>
      </c>
      <c r="B4" s="384" t="s">
        <v>347</v>
      </c>
      <c r="C4" s="381">
        <v>4200000</v>
      </c>
      <c r="D4" s="385"/>
    </row>
    <row r="5" spans="1:4" ht="40.5" customHeight="1">
      <c r="A5" s="383" t="s">
        <v>348</v>
      </c>
      <c r="B5" s="384" t="s">
        <v>349</v>
      </c>
      <c r="C5" s="381">
        <v>35000000</v>
      </c>
      <c r="D5" s="386"/>
    </row>
    <row r="6" spans="1:4" ht="40.5" customHeight="1">
      <c r="A6" s="383" t="s">
        <v>350</v>
      </c>
      <c r="B6" s="384" t="s">
        <v>351</v>
      </c>
      <c r="C6" s="381">
        <v>17744000</v>
      </c>
      <c r="D6" s="386" t="s">
        <v>251</v>
      </c>
    </row>
    <row r="7" spans="1:4" ht="40.5" customHeight="1">
      <c r="A7" s="383" t="s">
        <v>550</v>
      </c>
      <c r="B7" s="384" t="s">
        <v>551</v>
      </c>
      <c r="C7" s="381">
        <v>3500000</v>
      </c>
      <c r="D7" s="386"/>
    </row>
    <row r="8" spans="1:4" ht="40.5" customHeight="1" thickBot="1">
      <c r="A8" s="383" t="s">
        <v>552</v>
      </c>
      <c r="B8" s="384" t="s">
        <v>553</v>
      </c>
      <c r="C8" s="381">
        <v>0</v>
      </c>
      <c r="D8" s="386" t="s">
        <v>394</v>
      </c>
    </row>
    <row r="9" spans="1:4" ht="40.5" customHeight="1" thickBot="1">
      <c r="A9" s="387" t="s">
        <v>554</v>
      </c>
      <c r="B9" s="388"/>
      <c r="C9" s="389">
        <f>SUM(C2:C8)</f>
        <v>173609000</v>
      </c>
      <c r="D9" s="390"/>
    </row>
    <row r="10" spans="1:2" ht="59.25" customHeight="1">
      <c r="A10" s="56"/>
      <c r="B10" s="56"/>
    </row>
    <row r="11" ht="19.5" customHeight="1">
      <c r="C11" s="73" t="e">
        <f>C9-#REF!</f>
        <v>#REF!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printOptions gridLines="1" horizontalCentered="1" verticalCentered="1"/>
  <pageMargins left="0.3937007874015748" right="0.3937007874015748" top="1.34" bottom="1.1811023622047245" header="0.7874015748031497" footer="0.7874015748031497"/>
  <pageSetup horizontalDpi="600" verticalDpi="600" orientation="landscape" paperSize="9" scale="90" r:id="rId1"/>
  <headerFooter alignWithMargins="0">
    <oddHeader>&amp;C&amp;"Arial CE,Tučné"&amp;12 Rozpočet příspěvkových organizací v roce 2009 
provozní část - individuální příslib&amp;R&amp;"Arial CE,Tučné"Část A - příloha č. 6 a)</oddHeader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" sqref="B8"/>
    </sheetView>
  </sheetViews>
  <sheetFormatPr defaultColWidth="9.00390625" defaultRowHeight="12.75"/>
  <cols>
    <col min="1" max="1" width="15.875" style="25" customWidth="1"/>
    <col min="2" max="2" width="38.00390625" style="0" customWidth="1"/>
    <col min="3" max="3" width="15.625" style="9" customWidth="1"/>
    <col min="4" max="4" width="3.875" style="9" customWidth="1"/>
  </cols>
  <sheetData>
    <row r="1" spans="1:4" ht="44.25" customHeight="1">
      <c r="A1" s="535" t="s">
        <v>555</v>
      </c>
      <c r="B1" s="535" t="s">
        <v>556</v>
      </c>
      <c r="C1" s="591" t="s">
        <v>73</v>
      </c>
      <c r="D1" s="592"/>
    </row>
    <row r="2" spans="1:4" ht="12.75" customHeight="1">
      <c r="A2" s="536">
        <v>1290</v>
      </c>
      <c r="B2" s="537" t="s">
        <v>557</v>
      </c>
      <c r="C2" s="381">
        <v>2058000</v>
      </c>
      <c r="D2" s="538"/>
    </row>
    <row r="3" spans="1:4" ht="12.75" customHeight="1">
      <c r="A3" s="536">
        <v>1300</v>
      </c>
      <c r="B3" s="537" t="s">
        <v>558</v>
      </c>
      <c r="C3" s="407">
        <v>1180000</v>
      </c>
      <c r="D3" s="539"/>
    </row>
    <row r="4" spans="1:4" ht="12.75" customHeight="1">
      <c r="A4" s="536">
        <v>1310</v>
      </c>
      <c r="B4" s="537" t="s">
        <v>559</v>
      </c>
      <c r="C4" s="407">
        <v>2683000</v>
      </c>
      <c r="D4" s="539"/>
    </row>
    <row r="5" spans="1:4" ht="12.75" customHeight="1">
      <c r="A5" s="536">
        <v>1440</v>
      </c>
      <c r="B5" s="537" t="s">
        <v>560</v>
      </c>
      <c r="C5" s="407">
        <v>1677000</v>
      </c>
      <c r="D5" s="539"/>
    </row>
    <row r="6" spans="1:4" ht="12.75" customHeight="1">
      <c r="A6" s="536">
        <v>1450</v>
      </c>
      <c r="B6" s="537" t="s">
        <v>561</v>
      </c>
      <c r="C6" s="407">
        <v>1322000</v>
      </c>
      <c r="D6" s="539"/>
    </row>
    <row r="7" spans="1:4" ht="12.75" customHeight="1">
      <c r="A7" s="536">
        <v>1460</v>
      </c>
      <c r="B7" s="537" t="s">
        <v>497</v>
      </c>
      <c r="C7" s="407">
        <v>3947000</v>
      </c>
      <c r="D7" s="539"/>
    </row>
    <row r="8" spans="1:4" ht="12.75" customHeight="1">
      <c r="A8" s="536">
        <v>1480</v>
      </c>
      <c r="B8" s="537" t="s">
        <v>562</v>
      </c>
      <c r="C8" s="407">
        <v>4047000</v>
      </c>
      <c r="D8" s="539"/>
    </row>
    <row r="9" spans="1:4" ht="12.75" customHeight="1">
      <c r="A9" s="536">
        <v>1500</v>
      </c>
      <c r="B9" s="537" t="s">
        <v>563</v>
      </c>
      <c r="C9" s="407">
        <v>3104000</v>
      </c>
      <c r="D9" s="539"/>
    </row>
    <row r="10" spans="1:4" ht="12.75" customHeight="1">
      <c r="A10" s="536">
        <v>1520</v>
      </c>
      <c r="B10" s="537" t="s">
        <v>62</v>
      </c>
      <c r="C10" s="407">
        <v>3518000</v>
      </c>
      <c r="D10" s="539"/>
    </row>
    <row r="11" spans="1:4" ht="12.75" customHeight="1">
      <c r="A11" s="536">
        <v>1530</v>
      </c>
      <c r="B11" s="537" t="s">
        <v>63</v>
      </c>
      <c r="C11" s="407">
        <v>1510000</v>
      </c>
      <c r="D11" s="539"/>
    </row>
    <row r="12" spans="1:4" ht="12.75" customHeight="1">
      <c r="A12" s="536">
        <v>1540</v>
      </c>
      <c r="B12" s="537" t="s">
        <v>64</v>
      </c>
      <c r="C12" s="407">
        <v>2476000</v>
      </c>
      <c r="D12" s="539"/>
    </row>
    <row r="13" spans="1:4" ht="12.75" customHeight="1">
      <c r="A13" s="536">
        <v>1550</v>
      </c>
      <c r="B13" s="537" t="s">
        <v>65</v>
      </c>
      <c r="C13" s="407">
        <v>4136000</v>
      </c>
      <c r="D13" s="539"/>
    </row>
    <row r="14" spans="1:4" s="23" customFormat="1" ht="15" customHeight="1">
      <c r="A14" s="540" t="s">
        <v>66</v>
      </c>
      <c r="B14" s="541"/>
      <c r="C14" s="542">
        <f>SUM(C2:C13)</f>
        <v>31658000</v>
      </c>
      <c r="D14" s="543" t="s">
        <v>67</v>
      </c>
    </row>
    <row r="15" spans="1:4" ht="12.75" customHeight="1">
      <c r="A15" s="536">
        <v>1200</v>
      </c>
      <c r="B15" s="537" t="s">
        <v>68</v>
      </c>
      <c r="C15" s="407">
        <v>7420000</v>
      </c>
      <c r="D15" s="539"/>
    </row>
    <row r="16" spans="1:4" ht="12.75" customHeight="1">
      <c r="A16" s="536">
        <v>1210</v>
      </c>
      <c r="B16" s="537" t="s">
        <v>69</v>
      </c>
      <c r="C16" s="407">
        <v>5875000</v>
      </c>
      <c r="D16" s="539"/>
    </row>
    <row r="17" spans="1:4" ht="12.75" customHeight="1">
      <c r="A17" s="536">
        <v>1220</v>
      </c>
      <c r="B17" s="537" t="s">
        <v>225</v>
      </c>
      <c r="C17" s="407">
        <v>4358000</v>
      </c>
      <c r="D17" s="539"/>
    </row>
    <row r="18" spans="1:4" ht="12.75" customHeight="1">
      <c r="A18" s="536">
        <v>1230</v>
      </c>
      <c r="B18" s="537" t="s">
        <v>226</v>
      </c>
      <c r="C18" s="407">
        <v>7412000</v>
      </c>
      <c r="D18" s="539"/>
    </row>
    <row r="19" spans="1:4" ht="12.75" customHeight="1">
      <c r="A19" s="536">
        <v>1240</v>
      </c>
      <c r="B19" s="537" t="s">
        <v>227</v>
      </c>
      <c r="C19" s="407">
        <v>3607000</v>
      </c>
      <c r="D19" s="539"/>
    </row>
    <row r="20" spans="1:4" ht="12.75" customHeight="1">
      <c r="A20" s="536">
        <v>1250</v>
      </c>
      <c r="B20" s="537" t="s">
        <v>228</v>
      </c>
      <c r="C20" s="407">
        <v>8549000</v>
      </c>
      <c r="D20" s="539"/>
    </row>
    <row r="21" spans="1:4" ht="12.75" customHeight="1">
      <c r="A21" s="536">
        <v>1260</v>
      </c>
      <c r="B21" s="537" t="s">
        <v>229</v>
      </c>
      <c r="C21" s="544">
        <v>3999000</v>
      </c>
      <c r="D21" s="539"/>
    </row>
    <row r="22" spans="1:4" ht="12.75" customHeight="1">
      <c r="A22" s="536">
        <v>1270</v>
      </c>
      <c r="B22" s="537" t="s">
        <v>230</v>
      </c>
      <c r="C22" s="544">
        <v>4372000</v>
      </c>
      <c r="D22" s="539"/>
    </row>
    <row r="23" spans="1:4" ht="12.75" customHeight="1">
      <c r="A23" s="536">
        <v>1280</v>
      </c>
      <c r="B23" s="537" t="s">
        <v>231</v>
      </c>
      <c r="C23" s="544">
        <v>11433000</v>
      </c>
      <c r="D23" s="539"/>
    </row>
    <row r="24" spans="1:4" ht="12.75" customHeight="1">
      <c r="A24" s="536">
        <v>1320</v>
      </c>
      <c r="B24" s="537" t="s">
        <v>232</v>
      </c>
      <c r="C24" s="544">
        <v>7508000</v>
      </c>
      <c r="D24" s="539"/>
    </row>
    <row r="25" spans="1:4" ht="12.75" customHeight="1">
      <c r="A25" s="536">
        <v>1330</v>
      </c>
      <c r="B25" s="537" t="s">
        <v>233</v>
      </c>
      <c r="C25" s="544">
        <v>9755000</v>
      </c>
      <c r="D25" s="539"/>
    </row>
    <row r="26" spans="1:4" ht="12.75" customHeight="1">
      <c r="A26" s="536">
        <v>1340</v>
      </c>
      <c r="B26" s="537" t="s">
        <v>234</v>
      </c>
      <c r="C26" s="544">
        <v>10648000</v>
      </c>
      <c r="D26" s="539"/>
    </row>
    <row r="27" spans="1:4" ht="12.75" customHeight="1">
      <c r="A27" s="536">
        <v>1350</v>
      </c>
      <c r="B27" s="537" t="s">
        <v>235</v>
      </c>
      <c r="C27" s="407">
        <v>6032000</v>
      </c>
      <c r="D27" s="539"/>
    </row>
    <row r="28" spans="1:4" ht="12.75" customHeight="1">
      <c r="A28" s="536">
        <v>1360</v>
      </c>
      <c r="B28" s="537" t="s">
        <v>236</v>
      </c>
      <c r="C28" s="407">
        <v>2661000</v>
      </c>
      <c r="D28" s="539"/>
    </row>
    <row r="29" spans="1:4" ht="12.75" customHeight="1">
      <c r="A29" s="536">
        <v>1370</v>
      </c>
      <c r="B29" s="537" t="s">
        <v>237</v>
      </c>
      <c r="C29" s="407">
        <v>3675000</v>
      </c>
      <c r="D29" s="539"/>
    </row>
    <row r="30" spans="1:4" ht="12.75" customHeight="1">
      <c r="A30" s="536">
        <v>1380</v>
      </c>
      <c r="B30" s="537" t="s">
        <v>238</v>
      </c>
      <c r="C30" s="407">
        <v>4287000</v>
      </c>
      <c r="D30" s="539"/>
    </row>
    <row r="31" spans="1:4" ht="12.75" customHeight="1">
      <c r="A31" s="536">
        <v>1400</v>
      </c>
      <c r="B31" s="537" t="s">
        <v>239</v>
      </c>
      <c r="C31" s="407">
        <v>773000</v>
      </c>
      <c r="D31" s="539"/>
    </row>
    <row r="32" spans="1:4" ht="12.75" customHeight="1">
      <c r="A32" s="536">
        <v>1410</v>
      </c>
      <c r="B32" s="537" t="s">
        <v>240</v>
      </c>
      <c r="C32" s="407">
        <v>5202000</v>
      </c>
      <c r="D32" s="539"/>
    </row>
    <row r="33" spans="1:4" ht="12.75" customHeight="1">
      <c r="A33" s="536">
        <v>1420</v>
      </c>
      <c r="B33" s="537" t="s">
        <v>241</v>
      </c>
      <c r="C33" s="407">
        <v>4017000</v>
      </c>
      <c r="D33" s="539"/>
    </row>
    <row r="34" spans="1:4" ht="12.75" customHeight="1">
      <c r="A34" s="536">
        <v>1570</v>
      </c>
      <c r="B34" s="537" t="s">
        <v>242</v>
      </c>
      <c r="C34" s="407">
        <v>1759000</v>
      </c>
      <c r="D34" s="539"/>
    </row>
    <row r="35" spans="1:4" s="24" customFormat="1" ht="15" customHeight="1">
      <c r="A35" s="540" t="s">
        <v>66</v>
      </c>
      <c r="B35" s="541"/>
      <c r="C35" s="542">
        <f>SUM(C15:C34)</f>
        <v>113342000</v>
      </c>
      <c r="D35" s="543" t="s">
        <v>243</v>
      </c>
    </row>
    <row r="36" spans="1:4" s="24" customFormat="1" ht="15" customHeight="1">
      <c r="A36" s="545" t="s">
        <v>244</v>
      </c>
      <c r="B36" s="545"/>
      <c r="C36" s="546">
        <f>C14+C35</f>
        <v>145000000</v>
      </c>
      <c r="D36" s="547"/>
    </row>
    <row r="37" spans="1:4" ht="7.5" customHeight="1">
      <c r="A37" s="548"/>
      <c r="B37" s="549"/>
      <c r="C37" s="550"/>
      <c r="D37" s="550"/>
    </row>
    <row r="38" spans="1:4" ht="11.25" customHeight="1">
      <c r="A38" s="551" t="s">
        <v>245</v>
      </c>
      <c r="B38" s="550"/>
      <c r="C38" s="550"/>
      <c r="D38" s="550"/>
    </row>
    <row r="39" spans="1:4" ht="12.75" customHeight="1">
      <c r="A39" s="552" t="s">
        <v>210</v>
      </c>
      <c r="B39" s="550"/>
      <c r="C39" s="550"/>
      <c r="D39" s="550"/>
    </row>
    <row r="40" spans="1:4" ht="12.75">
      <c r="A40" s="553" t="s">
        <v>477</v>
      </c>
      <c r="B40" s="554"/>
      <c r="C40" s="555"/>
      <c r="D40" s="555"/>
    </row>
    <row r="41" spans="1:4" ht="12.75">
      <c r="A41" s="553" t="s">
        <v>478</v>
      </c>
      <c r="B41" s="554"/>
      <c r="C41" s="555"/>
      <c r="D41" s="555"/>
    </row>
    <row r="42" spans="1:4" ht="12.75">
      <c r="A42" s="556"/>
      <c r="B42" s="557"/>
      <c r="C42" s="558"/>
      <c r="D42" s="558"/>
    </row>
  </sheetData>
  <mergeCells count="1">
    <mergeCell ref="C1:D1"/>
  </mergeCells>
  <printOptions horizontalCentered="1"/>
  <pageMargins left="0.45" right="0.65" top="0.71" bottom="0.33" header="0.32" footer="0.19"/>
  <pageSetup horizontalDpi="600" verticalDpi="600" orientation="landscape" paperSize="9" scale="90" r:id="rId1"/>
  <headerFooter alignWithMargins="0">
    <oddHeader>&amp;C&amp;"Arial CE,Tučné"&amp;12Schválený rozpočet příspěvkových organizací 
(školské právní subjekty) - individuální příslib&amp;R&amp;"Arial CE,Tučné"Část A - příloha č. 6 b)</oddHead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korpe</dc:creator>
  <cp:keywords/>
  <dc:description/>
  <cp:lastModifiedBy>kotja</cp:lastModifiedBy>
  <cp:lastPrinted>2009-02-25T15:05:07Z</cp:lastPrinted>
  <dcterms:created xsi:type="dcterms:W3CDTF">2008-09-01T14:40:50Z</dcterms:created>
  <dcterms:modified xsi:type="dcterms:W3CDTF">2009-03-23T09:46:14Z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