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Investice" sheetId="1" r:id="rId1"/>
  </sheets>
  <definedNames>
    <definedName name="_xlnm._FilterDatabase" localSheetId="0" hidden="1">'Investice'!$B$3:$E$3</definedName>
    <definedName name="_xlnm.Print_Titles" localSheetId="0">'Investice'!$2:$3</definedName>
  </definedNames>
  <calcPr fullCalcOnLoad="1"/>
</workbook>
</file>

<file path=xl/sharedStrings.xml><?xml version="1.0" encoding="utf-8"?>
<sst xmlns="http://schemas.openxmlformats.org/spreadsheetml/2006/main" count="770" uniqueCount="498">
  <si>
    <t>0870</t>
  </si>
  <si>
    <t>3639</t>
  </si>
  <si>
    <t>2119</t>
  </si>
  <si>
    <t>1003</t>
  </si>
  <si>
    <t>3631</t>
  </si>
  <si>
    <t>6171</t>
  </si>
  <si>
    <t>6130</t>
  </si>
  <si>
    <t>0152</t>
  </si>
  <si>
    <t>3745</t>
  </si>
  <si>
    <t>0959</t>
  </si>
  <si>
    <t>4172</t>
  </si>
  <si>
    <t>1064</t>
  </si>
  <si>
    <t>6122</t>
  </si>
  <si>
    <t>0975</t>
  </si>
  <si>
    <t>1050</t>
  </si>
  <si>
    <t>3635</t>
  </si>
  <si>
    <t>1051</t>
  </si>
  <si>
    <t>6125</t>
  </si>
  <si>
    <t>0745</t>
  </si>
  <si>
    <t>3399</t>
  </si>
  <si>
    <t>3679</t>
  </si>
  <si>
    <t>0059</t>
  </si>
  <si>
    <t>23210</t>
  </si>
  <si>
    <t>6349</t>
  </si>
  <si>
    <t>0867</t>
  </si>
  <si>
    <t>6379</t>
  </si>
  <si>
    <t>4077</t>
  </si>
  <si>
    <t>1103</t>
  </si>
  <si>
    <t>6319</t>
  </si>
  <si>
    <t>6351</t>
  </si>
  <si>
    <t>3741</t>
  </si>
  <si>
    <t>1094</t>
  </si>
  <si>
    <t>3699</t>
  </si>
  <si>
    <t>6313</t>
  </si>
  <si>
    <t>0995</t>
  </si>
  <si>
    <t>0606</t>
  </si>
  <si>
    <t>0610</t>
  </si>
  <si>
    <t>0395</t>
  </si>
  <si>
    <t>1163</t>
  </si>
  <si>
    <t>1164</t>
  </si>
  <si>
    <t>0809</t>
  </si>
  <si>
    <t>0565</t>
  </si>
  <si>
    <t>0198</t>
  </si>
  <si>
    <t>3111</t>
  </si>
  <si>
    <t>3113</t>
  </si>
  <si>
    <t>0633</t>
  </si>
  <si>
    <t>0636</t>
  </si>
  <si>
    <t>0856</t>
  </si>
  <si>
    <t>0753</t>
  </si>
  <si>
    <t>1061</t>
  </si>
  <si>
    <t>0715</t>
  </si>
  <si>
    <t>1111</t>
  </si>
  <si>
    <t>5511</t>
  </si>
  <si>
    <t>3326</t>
  </si>
  <si>
    <t>Č.</t>
  </si>
  <si>
    <t>Název stavby</t>
  </si>
  <si>
    <t xml:space="preserve">Celkový náklad </t>
  </si>
  <si>
    <t>Plán 2004</t>
  </si>
  <si>
    <t>Potřeba k dokončení</t>
  </si>
  <si>
    <t>Poznámka</t>
  </si>
  <si>
    <t>org.</t>
  </si>
  <si>
    <t>§</t>
  </si>
  <si>
    <t>pol.</t>
  </si>
  <si>
    <t>Celkem</t>
  </si>
  <si>
    <t>Vlastní zdroje</t>
  </si>
  <si>
    <t>Tř. Míru - rekonstrukce komunikace II. etapa</t>
  </si>
  <si>
    <t>Zvýšení nákladů je způsobeno vícepracemi. Akce bude dokončena v roce 2004. Náklady na výkup pozemků 2,970 tis.Kč pan Pavlík - cca 550 tis. Kč požadavek paní Fordeyové.</t>
  </si>
  <si>
    <t>Tomkova - Mrštíkovo nám. - rek. komunikace a inž. sítí</t>
  </si>
  <si>
    <t>Akce bude dokončena v roce 2004.</t>
  </si>
  <si>
    <t>Poděbrady - cyklostezka - 2. úsek, 1. část - Břetislavova ulice</t>
  </si>
  <si>
    <t>Hokejbalové hřiště při ZŠ Holečkova</t>
  </si>
  <si>
    <t>Akce ukončena v roce 2003 a konečná fakturace proběhne v roce 2004.</t>
  </si>
  <si>
    <t>Akce bude ukončena v IIQ/2004.</t>
  </si>
  <si>
    <t>Lošov - plynofikace</t>
  </si>
  <si>
    <t>Dokončení povrchových úprav vozovek po zimním období.</t>
  </si>
  <si>
    <t>Dětské hřiště Orlák-sídl.Černá cesta</t>
  </si>
  <si>
    <t>Jedná se o úhradu pozastávky za nedodělek</t>
  </si>
  <si>
    <t>Úzké díly - regenerace panelového sídliště</t>
  </si>
  <si>
    <t>Jedná se o zpracování DSP na RC1, RC5 a RC6.</t>
  </si>
  <si>
    <t>Sluňákov - středisko ekologické výchovy</t>
  </si>
  <si>
    <t>Dopracování DSP.</t>
  </si>
  <si>
    <t>Topolany - kanalizace</t>
  </si>
  <si>
    <t>Topolany - prodloužení vodovodního řadu</t>
  </si>
  <si>
    <t>Prodloužení vodovod. řadu z důvodu požadavků KMČ v ul.Bílkova a Třešňová.</t>
  </si>
  <si>
    <t>Prokopa Holého-areál býv.kasáren</t>
  </si>
  <si>
    <t>Krematorium-inženýrské sítě</t>
  </si>
  <si>
    <t>ISPA I</t>
  </si>
  <si>
    <t>Jedná se o doplatek (inženýr stavby, tentrová dokumentace).</t>
  </si>
  <si>
    <t>Nedvězí - vodovod</t>
  </si>
  <si>
    <t>Aktualizace DSP.</t>
  </si>
  <si>
    <t>Nedvězí, Neklanova - chodník</t>
  </si>
  <si>
    <t>Zpracování DSP. V roce 2003 bude proplacena částka 18 tis. Kč.</t>
  </si>
  <si>
    <t>Sv.Kopeček - záchytné parkoviště</t>
  </si>
  <si>
    <t>Doplatek na DUR zahájené v roce 2003</t>
  </si>
  <si>
    <t>MŠ Jílová - rekonstrukce vnitřních rozvodů</t>
  </si>
  <si>
    <t>Jedná se o aktualizaci PD z roku 1977.</t>
  </si>
  <si>
    <t>Bezbariérové úpravy komunikací</t>
  </si>
  <si>
    <t xml:space="preserve"> Zpracování DSP na Havlíčkovu ul. směrem k FN (trasa tramvajové linky č. 1) . Rozhodnutí RMO 18.11.2003</t>
  </si>
  <si>
    <t>Dolní Novosadská - kanalizace</t>
  </si>
  <si>
    <t>Úhrada za zpracování DUR. Návaznost na fond soudržnosti.</t>
  </si>
  <si>
    <t>Darwinova Sv.Kopeček</t>
  </si>
  <si>
    <t>Náklad na DSP odvodnění parkoviště před ZOO Sv.Kopeček</t>
  </si>
  <si>
    <t>Čechovy sady - dětské hřiště</t>
  </si>
  <si>
    <t>Pořízení DSP, jedná se o nejvytíženější centrální dětské hřiště s již zastaralými prvky bez atestu bezpečnosti. Realizace akce se předpokládá v roce 2005. Možnost dotace ze strukturálních fondů EU v rámci uceleného projektu „Obnova olomouckých historických parků“.</t>
  </si>
  <si>
    <t>Přerovská, Rolsberská - rekonstrukce vodovodního řadu H</t>
  </si>
  <si>
    <t>Zpracování DUR a DSP, podmiňující investice pro lokalitu Holice – Příkopy. Zařazeno do soupisu akcí s možností žádání spolufinancování z fondu soudržnosti EU.</t>
  </si>
  <si>
    <t>Přáslavická svodnice - přeložka</t>
  </si>
  <si>
    <t>Zpracování DUR a DSP, podmiňující investice pro lokalitu Holice – Příkopy. Zařazeno do soupisu akcí s možností žádání spolufinancování z fondů EU.</t>
  </si>
  <si>
    <t>Schweitzerova - rekolaudace stoky</t>
  </si>
  <si>
    <t>Rekolaudace stoky dešťové na stoku jednotné kanalizace. Podmínka pro výstavbu rod. domků na pozemcích ve vlastnictví města.</t>
  </si>
  <si>
    <t>Černovír - rekolaudace a dobudování kanalizace</t>
  </si>
  <si>
    <t>Rekolaudace části stáv. kanalizace je dle OKR možné provést bez nároků na investice. Částka je určena na PD kanalizace, která vyžaduje rekonstrukci a na dobudování nových úseků. Požadavek KMČ.</t>
  </si>
  <si>
    <t>ZŠ Nedvědova - rekonstrukce bazénu</t>
  </si>
  <si>
    <t>Havarijní stav. Nevyhovující a nefunkční vytápění, vzduchotechnika, sprchy, podlahy, obklady. Hrozí jeho uzavření - jedná se o jediný bazén ve školském zařízení. PD není zpracována. Předpokládaný IN min. 2 mil. Kč.</t>
  </si>
  <si>
    <t>U Panelárny – Roháče z Dubé - komunikace</t>
  </si>
  <si>
    <t>Propojovací komunikace v trase severního spoje - realizace. Řešení dopravního napojení průmyslových a skladovacích areálů na nadřazenou komunikační síť bez negativních vlivů na životní prostředí obytných území Bělidel a Chválkovic. Připravovaný projekt pro čerpání dotace z fondů EU Phare II 2003. IN cca 22 mil. Kč. Zpracování DSPa tendrové dokumentace.</t>
  </si>
  <si>
    <t>Chomoutov - hasičská zbrojnice</t>
  </si>
  <si>
    <t>Zpracování DSP včetně žumpy do doby provedení kanalizace.</t>
  </si>
  <si>
    <t>Zpracování PD na studii pěších tras v rámci programu bezbariérová Olomouc -rozhodnutí RMO dne 18.11.03.Zajišťuje OKR</t>
  </si>
  <si>
    <t>Rekonstrukce školních jídelen</t>
  </si>
  <si>
    <t>Jedná se o zpracování PD na úpravy ve školách, kde bude ukončena činnost školních jídelen viz.oddíl D pol. č. 37 až 42.</t>
  </si>
  <si>
    <t>ZŠ Holice - výstavba hřiště</t>
  </si>
  <si>
    <t>Kohezní fond EU - rekonstrukce kanalizační sítě II</t>
  </si>
  <si>
    <t>MDO - rek. budovy tř. Svobody 33 - II. etapa</t>
  </si>
  <si>
    <t>Pokračování na PD na rek. divadla. Částka potřebná pro zpracování DSP, dílčí části objektu, která vyplyne na základě zpracováné studie do konce roku 2003. Z této částky je uvažováno s 200 tis. Kč na studii řešení vnitrobloku zadního traktu MDO. Předpoklad získání dotace ve 100 % výši.</t>
  </si>
  <si>
    <t>Jeremenkova - přednádražní prostor IV. etapa</t>
  </si>
  <si>
    <t>Další etapa úprav přednádražního prostoru v centrální části „náměstí“. Zpracování DUR.</t>
  </si>
  <si>
    <t>Strukturální fondy EU</t>
  </si>
  <si>
    <t>Přichystalova - rek. komunikace - obratiště autobusu</t>
  </si>
  <si>
    <t>ZŠ Nedvědova - rekonstrukce střechy</t>
  </si>
  <si>
    <t>Wanklova - rekonstrukce komunikace</t>
  </si>
  <si>
    <t>Nutná kompletní rek. komunikace - vodovodního řadu DN 100 mm, dl. 166 m a rek. stoky DN 500, dl. 165 m vč. věř. částí kanal. přípojek. Požadavek na zpracování DUR rek. komunikace v průběhu roku od KMČ č. 14 Nové Hodolany. Přepokládaný IN 18000 tis. Kč.</t>
  </si>
  <si>
    <t>Starodružiníků - rekonstrukce komunikace</t>
  </si>
  <si>
    <t>Nutná kompletní rekonstrukce.</t>
  </si>
  <si>
    <t>Šlechtitelů - průmyslová zóna</t>
  </si>
  <si>
    <t>Tendrová dokumentace - žádosti na Phare I.</t>
  </si>
  <si>
    <t>Velkomoravská - lávka pro pěší</t>
  </si>
  <si>
    <t>Náklad na zpracování PD.</t>
  </si>
  <si>
    <t>Šantova - vodní kanál</t>
  </si>
  <si>
    <t>Zpracování DUR -návaznost na studii sportovního areálu pro vodní sporty a na protipovodňové úpravy v dané lokalitě.</t>
  </si>
  <si>
    <t>Dům s pečovatelskou službou</t>
  </si>
  <si>
    <t>PD na DPS dle vybrané lokality.</t>
  </si>
  <si>
    <t>Částka ve výši 1,210.000,- Kč je určena  na zpracování projektové dokumentace na rekonstrukce ŠJ při ZŠ Heyrovského, ŠJ při ZŠ Tererovo nám. a ŠJ při MŠ Čapka Choda. Jedná se o tři jídelny, kterou jsou navrženy k rekonstrukci v roce 2005.Rozhodnutí RMO dne 18.11.2003.</t>
  </si>
  <si>
    <t>Baseballové hřiště</t>
  </si>
  <si>
    <t>Náklady na DUR a DSP</t>
  </si>
  <si>
    <t>Štítného - rekonstrukce komunikace</t>
  </si>
  <si>
    <t>Dům s pečovatelskou službou v Hejčíně</t>
  </si>
  <si>
    <t>Dokončení DUR</t>
  </si>
  <si>
    <t>Výstavba přednádražního uzlu - přednádraží ČD III. etapa</t>
  </si>
  <si>
    <t>Na Zábraní - rekonstrukce komunikace</t>
  </si>
  <si>
    <t>Jedná se rek. komunikace po dokončení kanalizace. Podána petice občanů s požadavkem rekonstr. ulice.</t>
  </si>
  <si>
    <t>Podíl města z celkové částky, ostatní zdroje z fondu Phare</t>
  </si>
  <si>
    <t>Veřejné osvětlení + SSZ</t>
  </si>
  <si>
    <t>Konkrétní akce viz.samostané jednání RMO vč. řadičů (např.ul.Roháče z dubé -Pavlovická,Tř.Svobody-Havlíčkova)</t>
  </si>
  <si>
    <t>Chodníky</t>
  </si>
  <si>
    <t>Malá parkoviště</t>
  </si>
  <si>
    <t>Konkrétní akce viz. samostané jednání RMO.</t>
  </si>
  <si>
    <t>Cyklostezky</t>
  </si>
  <si>
    <t>Autobusové zastávky MHD</t>
  </si>
  <si>
    <t>Bezbariérové úpravy komunikací - realizace</t>
  </si>
  <si>
    <t>Jedná se o tř. Svobody v úseku od České spořitelny po tržnici. Bude žádáno o dotace z SFDI.</t>
  </si>
  <si>
    <t>MŠ Jílová 41, 43 - rekonstrukce technického suterénu</t>
  </si>
  <si>
    <t>Rozvody plynu a kanalizace jsou v havarijním stavu. PD je zpracována v roce 1997 a poslední aktualizace byla zahájena v r. 2003. Předpokládá se náklad ve výši 3 mil. Kč, protože nebude prováděna rek. ÚT.</t>
  </si>
  <si>
    <t>Koželužská - rekonstrukce komunikace I. etapa</t>
  </si>
  <si>
    <t>Úsek od DPMO po křižovatku s ul. Hanáckého pluku vč. komunikace zcela bez povrch. úpravy s množstvím výtluků - je zpracovaná PD a vydáno SP v roce 2002. Akce je zařazena do požadavků na dotace z fondu EU Phare II.</t>
  </si>
  <si>
    <t>Koželužská - rekonstrukce komunikace II. etapa</t>
  </si>
  <si>
    <t>Úsek od ul. Hanáckého pluku po Pekární. Komunikace je s množstvím výtluků. Akce je zařazena do požadavků na dotace z fondu EU Phare II.</t>
  </si>
  <si>
    <t>Hálkova 20 - statické zajištění</t>
  </si>
  <si>
    <t>Statické zajištění a stavební úpravy III. NP budovy magistrátu. V březnu 2000 byl posouzen stav budovy jako havarijní. Je vydáno stavební povolení.</t>
  </si>
  <si>
    <t>Výkupy pozemků</t>
  </si>
  <si>
    <t>Pro pořeby MJPR odboru /např. křižovatka Slavonín, Jezuitská Černovír, Jeremiášova, komunikace P. Holého/.</t>
  </si>
  <si>
    <t>Krematorium - rek. kanalizace a inž. sítí</t>
  </si>
  <si>
    <t>V r. 2003 až  1.Q.2004 zpracována PD, ukončení realizace je vhodné koordinovat s ukončením rek. tř. Míru z toho - 1,8 mil. Kč náklad na kanalizaci,zbytek na povrchové úpravy .</t>
  </si>
  <si>
    <t xml:space="preserve">Realizace RC5 /4,3 milk.Kč/ a RC6 /7,6 mil.Kč/. Možnost získání dotace z MMR v rámci „Programu regenerace panelových sídlišť “max.ve výši 70%.. </t>
  </si>
  <si>
    <t>Park Malého prince - IV. etapa realizace</t>
  </si>
  <si>
    <t>Rozhodnutí RMO dne 14.10.2003. Dokončení poslední IV. etapy. Zpracovává se úprava projektu s cílem snížit investiční náklad (7,0 mil.) při zachování prostorového řešení parku včetně oprav stávajících prvků a rekonstrukce kotelny. Možnost dotace z MMR v rámci „Programu regenerace panelových sídlišť“ ve výši až 4,4 mil. Kč.</t>
  </si>
  <si>
    <t>ŠJ při ZŠ Řezníčkova - rekonstrukce ŠJ</t>
  </si>
  <si>
    <t>RMO uložila nárokovat zařazení rekontr. ŠJ do plánu inv. akcí na rok 2004, celkový náklad je vč. nákladů na PD.</t>
  </si>
  <si>
    <t>ŠJ při ZŠ Demlova - rekonstrukce ŠJ</t>
  </si>
  <si>
    <t>RMO uložila nárokovat zařazení rekontr. ŠJ do plánu inv. akcí na rok 2004 celkový náklad je vč. nákladů na PD</t>
  </si>
  <si>
    <t>Prokopa Holého - areál býv. kasáren - komunikace</t>
  </si>
  <si>
    <t>Celková rekonstrukce komunikace v areálu. Akce je zařazena v seznamu priorit na kofinancování ze zdrojů EU Phare 2003.</t>
  </si>
  <si>
    <t>Radnice - bezbariérové úpravy</t>
  </si>
  <si>
    <t>Hynaisova 10 - rekonstrukce objektu</t>
  </si>
  <si>
    <t>Olomouc - rekonstrukce a dobudování kanalizační sítě města ISPA I</t>
  </si>
  <si>
    <t>Realizace akce dotované z programu ISPA EU vč. nákladu na inženýra stavby /7,9 mi. Kč v roce 2004/. Financování vychází z předpokladu zahájení realizace v 09/2004. Akci lze financovat z nájemného SMV a.s. Tento předpoklad může doznat zásadních změn dle podmínek při podpisu smlouvy na inženýra stavby a po výběru zhotovitele.</t>
  </si>
  <si>
    <t>Bořivojova - lávka přes Mlýnský potok</t>
  </si>
  <si>
    <t>Platnost prodlouženého SP do 11/2004 - lávka v havarijním stavu.</t>
  </si>
  <si>
    <t>Doposud není známo, zda akce zařazené do seznamu Phare II bude nutno zahájit v roce 2003. Jedná se o symbolickou částku na zahájení stavby 500 tis.Kč a výkup pozemků 1750 tis.Kč. Phare 2003.</t>
  </si>
  <si>
    <t>Povelská - odvedení dešťových vod</t>
  </si>
  <si>
    <t>Jedná se o odvedení dešťových vod, které zaplavují nemovitost pana Ženčáka.</t>
  </si>
  <si>
    <t>ŠJ při MŠ Holečkova - rekonstrukce</t>
  </si>
  <si>
    <t>Jedná se o ukončení provozu ŠJ a přeměnu buď na výdejnu stravy, nebo uvolnění prostoru, nebo zachování ŠJ s pronájmem. O přesném využití rozhodne RMO do konce roku 2003. RMO uložila nárokovat zařazení rekontr. ŠJ do plánu inv. akcí na rok 2004.</t>
  </si>
  <si>
    <t>ŠJ při MŠ Dělnická - rekonstrukce</t>
  </si>
  <si>
    <t>ŠJ při ZŠ Holice - rekonstrukce</t>
  </si>
  <si>
    <t>ŠJ při MŠ Holice - rekonstrukce</t>
  </si>
  <si>
    <t>ŠJ při MŠ Husitská - rekonstrukce</t>
  </si>
  <si>
    <t>ŠJ při MŠ Zeyerova - rekonstrukce</t>
  </si>
  <si>
    <t>ZŠ Nedvědova - rekonstrukce bazenu</t>
  </si>
  <si>
    <t>MŠ Dělnická</t>
  </si>
  <si>
    <t>Havarijní stav nosné konstrukce, požadavek OŠ z 13.10.2003.</t>
  </si>
  <si>
    <t>ZŠ Terera - úprava vstupu do školy</t>
  </si>
  <si>
    <t>Jedná se o vybourání stáv. vstupu a vybudování nové vstupní části, která bude uzavřena, zastřešena a bude mít bezbariérový přístup, DSP zpracována, stav. povolení vydáno.</t>
  </si>
  <si>
    <t>Dobrovského - park pod Dómem - realizace</t>
  </si>
  <si>
    <t>Dokončení úprav parku částečně realizovaných v rámci pokládky horkovodu v parku. PD zpracována.</t>
  </si>
  <si>
    <t>Hřiště a rekreační plochy - realizace</t>
  </si>
  <si>
    <t>Konkrétní akce viz. samostané jednání RMO (např. ZŠ Holice, ZŠ Hálkova). Možnost získání dotací z projektu Duhová hřiště - ČEZ.</t>
  </si>
  <si>
    <t>Průchodní - rekonstrukce komunikace vč. inž. sítí</t>
  </si>
  <si>
    <t>Náves Svobody III. etapa</t>
  </si>
  <si>
    <t>Rekonstrukce komunikace + VO. PD zpracována.</t>
  </si>
  <si>
    <t>Kostel Sv.Michala - nasvětlení</t>
  </si>
  <si>
    <t>Náklad dle studie, vč. nákladu na DSP.</t>
  </si>
  <si>
    <t xml:space="preserve">Schweitzerova - rek. komunikace </t>
  </si>
  <si>
    <t>Realizace celé akce, vydáno stav. povolení. Z důvodu špatného stavu této komunikace je dle DSP řešen úsek od křižovatky s ul Holečkovou po křižovatku s ul. Zikovou, a to částečně rekonstrukcí vozovky vč. odvodnění povrchu komunikace.</t>
  </si>
  <si>
    <t xml:space="preserve">Hřbitovy Olomouc - kolumbární zdi </t>
  </si>
  <si>
    <t>Rekonstrukce obřadní síně radnice</t>
  </si>
  <si>
    <t>Jedná se o celkovou rekonstrukci včetně vybavení klimatizací.Rozhodnutí RMO dne18.11.2003</t>
  </si>
  <si>
    <t>Jiráskova</t>
  </si>
  <si>
    <t>Dodatečná instalace plošin</t>
  </si>
  <si>
    <t>Balbínova II</t>
  </si>
  <si>
    <t>Dokončení parkoviště u bytového domu</t>
  </si>
  <si>
    <t>MmOl - odbor agendy řidičů a motorových vozidel - kopírovací stroj</t>
  </si>
  <si>
    <t>Pořízení termoportů</t>
  </si>
  <si>
    <t>RMO uložila nárokovat zařazení rekontr. ŠJ do plánu inv. akcí na rok 2004. Souvisí s rekostrukcí školních jídelen.</t>
  </si>
  <si>
    <t>Kanalizační sběrač AII</t>
  </si>
  <si>
    <t>Jedná se o 2 splátku z 8 za odkup sběrače.</t>
  </si>
  <si>
    <t>Energetické audity -OŠ</t>
  </si>
  <si>
    <t>Zpracování dokumentace  objektů ve správě OŠ. Uzavřena smlouva!</t>
  </si>
  <si>
    <t>Energetické audity-OKR</t>
  </si>
  <si>
    <t>Zpracování dokumentace městských objektů. Uzavřena smlouva!</t>
  </si>
  <si>
    <t>Pořízení informační a výpočetní techniky</t>
  </si>
  <si>
    <t xml:space="preserve">Nákup a pořízení výpočetní techniky investičního charakteru. </t>
  </si>
  <si>
    <t>Pořízení mobilního zastřešení nádvoří radnice</t>
  </si>
  <si>
    <t>Pořízení mobilního zastřešení nádvoří radnice umožní pořádat společenstské a prezentační akce za nepříznivého počasí.</t>
  </si>
  <si>
    <t>Hasičské vozidlo</t>
  </si>
  <si>
    <t>Nákup vozidla pro SDH</t>
  </si>
  <si>
    <t>Nákup hudebních nástrojů</t>
  </si>
  <si>
    <t>Příspěvky  k dotacím z programu MPR</t>
  </si>
  <si>
    <t>Opravy a rekonstrukce objektů v MPR.</t>
  </si>
  <si>
    <t>Vodovod Pomoraví</t>
  </si>
  <si>
    <t xml:space="preserve">Jedná se o každoroční členský investiční podíl svazku obcí Vodovodu Pomoraví, jehož členem je i SMO. </t>
  </si>
  <si>
    <t>Sv. Kopeček - vod. přípojky</t>
  </si>
  <si>
    <t>Most ČD - Přáslavická svodnice</t>
  </si>
  <si>
    <t>Příspěvek na výstavbu nového mostního objektu ČD - jedná se o zkapacitnění propustku "Přáslavické svodnice", rozhodnutí ZMO 25.2003 /požadavek KOR - uzavřena smlouva o budoucí smlouvě.</t>
  </si>
  <si>
    <t>SK Sigma Olomouc, a.s.</t>
  </si>
  <si>
    <t>Kapitálový vstup SMO.</t>
  </si>
  <si>
    <t>Plavecký stadion - rekonstrukce střechy bazénu</t>
  </si>
  <si>
    <t>Plavecký stadion - rekonstrukce střechy nad "plaváním batolat"</t>
  </si>
  <si>
    <t>Rek. střechy vč. zateplení - zamezení zatékání.</t>
  </si>
  <si>
    <t>DPMO - nákup vozového parku a modernizace tramvají</t>
  </si>
  <si>
    <t>Náklady na nákup autobusů Solaris, velkokapacitních autobusů a modernizace tram. T3 SU. Uvolnění příspěvku po projednání v RMO.</t>
  </si>
  <si>
    <t>DPMO - Výstavba přednádražního uzlu - přednádraží ČD III. etapa</t>
  </si>
  <si>
    <t>Výše příspěvku města Dopravnímu podniku bude upřesněna výběrovým řízením.</t>
  </si>
  <si>
    <t>ZOO Olomouc Sv. Kopeček - odchovna zvířat</t>
  </si>
  <si>
    <t>Adaptace bývalé kuchyně pro zvěř na odchovnu pro krmná zvířata.</t>
  </si>
  <si>
    <t>ZOO Olomouc Sv. Kopeček - kotelna na biomasu</t>
  </si>
  <si>
    <t>Příspěvek na výstavbu centrální kotelny na biomasu.Předpokládá se dotace ze SFŽP .</t>
  </si>
  <si>
    <t>Hrnčířská - zadláždění (příspěvek fy SORBI)</t>
  </si>
  <si>
    <t>Spoluúčast města na předláždění ulice v památkové rezervaci.</t>
  </si>
  <si>
    <t>Výstaviště FLORA Olomouc - oprava tropického skleníku</t>
  </si>
  <si>
    <t>Zpracovává se PD. Provede se výměna ocelových příček a střešní část skleníku bude přesklena sklem ze silikonu, u čelních a počních stěn bude použito dvojité zasklení.</t>
  </si>
  <si>
    <t>DPMO -Tř. Míru - rekonstrukce komunikace II. etapa</t>
  </si>
  <si>
    <t xml:space="preserve">ZOO Olomouc Sv. Kopeček - výběh pro rysy </t>
  </si>
  <si>
    <t>Současný stav výběhu pro rysy evropské neodpovídá prostorovým normám, nutné zvětšení ohrazení pletivem a el. ohradníkem.</t>
  </si>
  <si>
    <t>Štítného - cyklostezka</t>
  </si>
  <si>
    <t xml:space="preserve">ŽS Brno - rekonstrukce ul.Mošnerova </t>
  </si>
  <si>
    <t>0</t>
  </si>
  <si>
    <t>Jedná se o maximální podíl města na realizaci akce, kterou zajišťuje ŽS Brno</t>
  </si>
  <si>
    <t>HC Car,k.s.</t>
  </si>
  <si>
    <t>Příspěvek výrobnímu investorovi</t>
  </si>
  <si>
    <t>Zimní stadion - rekonstrukce plochy</t>
  </si>
  <si>
    <t>Příspěvek HC Olomouc - nutno smluvně ošetřit ve vazbě na zástavní práva vůči majetku HCO, uvolnění po projednání v RMO</t>
  </si>
  <si>
    <t>SNO - zahrada DPS Erenburgova</t>
  </si>
  <si>
    <t>Rekonstrukce, uvolnění po projednání v RMO</t>
  </si>
  <si>
    <t>Rezerva</t>
  </si>
  <si>
    <t>Čerpání po projednání v RMO</t>
  </si>
  <si>
    <t>Projektová dokumentace</t>
  </si>
  <si>
    <t>PD - ČOV Olomouc -opatření k implementaci předpisů EU - příprava</t>
  </si>
  <si>
    <t>Projektová dokumentace pro územní a stavební řízení</t>
  </si>
  <si>
    <t>Zaměřování vodovodů pro GIS</t>
  </si>
  <si>
    <t>Zaměření stokové sítě pro GIS</t>
  </si>
  <si>
    <t>Generel odvodnění města Olomouce</t>
  </si>
  <si>
    <t>Dokončení rozpracované akce</t>
  </si>
  <si>
    <t>Hydraulický model vodovodní sítě</t>
  </si>
  <si>
    <t>Rekonstrukce vodárenského dispečinku - podíl</t>
  </si>
  <si>
    <t>Výměna radiostanic osazených na objektech ve vlastnictví města Olomouce-důvod NATO</t>
  </si>
  <si>
    <t>Dokončení rekonstrukce vod. řadu (vč. přípojek) ul. Na Hradě (DN 80, 145 m, z r.1890) - dokončení</t>
  </si>
  <si>
    <t>Vodovod z roku 1890. Stavba zahájena v roce 2003.</t>
  </si>
  <si>
    <t>Dokončení rekonstrukce stoky ul. Mošnerova - AIIIp - beton DN 500 - 127m, beton DN 600/400 - 66m vč. případného přespádování části stoky AVI do AIIIp v délce 75m - ul. I.P.Pavlova - dokončení</t>
  </si>
  <si>
    <t>Havárie - popraskané a zborcené potrubí. Stavba zahájena v roce 2003</t>
  </si>
  <si>
    <t>Realizace měřitelných okrsků dle zpracované studie</t>
  </si>
  <si>
    <t>Sběr provoz. dat pro akt.modelů se vztahem na  min.IN při rek. a budování řadů v rozv.lok., pokračování z roku 2003</t>
  </si>
  <si>
    <t xml:space="preserve">Rek. veř. částí kanaliz. přípojek </t>
  </si>
  <si>
    <t>Rek. veř. částí kanaliz. příp. v souladu se zásadami  schválenými RMO</t>
  </si>
  <si>
    <t>ČOV Olomouc -částečná obnova technolog. zařízení ČOV</t>
  </si>
  <si>
    <t>Obnova části technolog. celků ČOV v nepřetržitém prov. / is na shrabky,rek.sil.rozvaděče dmych.,trafostanice/</t>
  </si>
  <si>
    <t>Bořivojova - rekonstrukce OK 5CIV a shybky - ocel, DN 600-24m</t>
  </si>
  <si>
    <t>OK vybudovaná v r. 1928. Vážné závady a nedostatky shybky. PD,stavební povolení</t>
  </si>
  <si>
    <t>Rekonstrukce vod. řadu (vč. přípojek) ul. Synkova -Řezáčova (PE-DN 150, dl. 220m, z r.1980)</t>
  </si>
  <si>
    <t>Vodovod  z roku 1981.Nekvalitní materiál PE -  poruchy.</t>
  </si>
  <si>
    <t>Rekonstrukce vod. řadu(vč. přípojek) ul. Dlouhá(aktual. PD) (PE-DN 150, dl. 170 m, z r.1981)</t>
  </si>
  <si>
    <t>Rekonstrukce vod. řadu(vč. přípojek) tř. Svobody(mezi Laf. a Nerud.) (PE-DN150, dl.140 m,z r.1979)</t>
  </si>
  <si>
    <t>Vodovod  z roku 1979.Nekvalitní materiál PE -  poruchy.</t>
  </si>
  <si>
    <t>Rekonstrukce vod.řadu (vč.přípojek) v ul. Kozí  (DN 80, dl. 103 m, z r.1910)</t>
  </si>
  <si>
    <t>Vodovod z roku 1910. Jedna z posledních nerekonstruovaných  ulic v histor. části města</t>
  </si>
  <si>
    <t>Rekonstrukce stoky DIVd ul. Starodružiníků - -beton, DN 400-136m</t>
  </si>
  <si>
    <t>Stoka vybudovaná v r. 1932. Dle monitoringu vykazován havarijní stav</t>
  </si>
  <si>
    <t>Rekonstrukce stoky Ck Husova - tř. 17 listopadu -  beton, DN vej.800/1050 - 125m+25m - I.etapa</t>
  </si>
  <si>
    <t>Stoka vybudovaná v r. 1895. Dle monitoringu vykazován havarijní stav - zahájení IN 5,5 mil.Kč</t>
  </si>
  <si>
    <t>Celkem A+B+C+D+E+F+G+H</t>
  </si>
  <si>
    <t>investiční rezerva</t>
  </si>
  <si>
    <t>Plán celkem</t>
  </si>
  <si>
    <t>Cizí zdroje</t>
  </si>
  <si>
    <t>0549</t>
  </si>
  <si>
    <t>2271</t>
  </si>
  <si>
    <t>0657</t>
  </si>
  <si>
    <t>2212</t>
  </si>
  <si>
    <t>6121</t>
  </si>
  <si>
    <t>0054</t>
  </si>
  <si>
    <t>2219</t>
  </si>
  <si>
    <t>1149</t>
  </si>
  <si>
    <t>3419</t>
  </si>
  <si>
    <t>1032</t>
  </si>
  <si>
    <t>3329</t>
  </si>
  <si>
    <t>0616</t>
  </si>
  <si>
    <t>3633</t>
  </si>
  <si>
    <t>0637</t>
  </si>
  <si>
    <t>3421</t>
  </si>
  <si>
    <t>1058</t>
  </si>
  <si>
    <t>6126</t>
  </si>
  <si>
    <t>1143</t>
  </si>
  <si>
    <t>3792</t>
  </si>
  <si>
    <t>0564</t>
  </si>
  <si>
    <t>2321</t>
  </si>
  <si>
    <t>1162</t>
  </si>
  <si>
    <t>2310</t>
  </si>
  <si>
    <t>4176</t>
  </si>
  <si>
    <t>4171</t>
  </si>
  <si>
    <t>1161</t>
  </si>
  <si>
    <t>0852</t>
  </si>
  <si>
    <t>0735</t>
  </si>
  <si>
    <t>1059</t>
  </si>
  <si>
    <t>1020</t>
  </si>
  <si>
    <t>5512</t>
  </si>
  <si>
    <t>1060</t>
  </si>
  <si>
    <t>3141</t>
  </si>
  <si>
    <t>1063</t>
  </si>
  <si>
    <t>3311</t>
  </si>
  <si>
    <t>Výstavba nového veřejně přístupného hřiště v areálu školy (žádost v OPOK), je zpracována studie - náklad je určen na zpracování DSP.</t>
  </si>
  <si>
    <t>Současný stav vozovky nevyhovuje použití nízkopodlažních autobusů, které využívají obyvatelé pečovatelských domů této městské části.Náklad na zpracování DSP</t>
  </si>
  <si>
    <t>Rekonstrukce dvouplášťové střechy v rozsahu cca 850 m2. IN cca 1500 tis. Kč.Náklad na zpracování DSP.</t>
  </si>
  <si>
    <t>Nutná aktualizace DUR z MJPR důvodů - čerpací stanice na pozemku manž.Erbenových musí být přemístěna.</t>
  </si>
  <si>
    <t xml:space="preserve">Havarijní stav. Nevyhovující vytápění, vzduchotechnika, sprchy, podlahy, obklady. Hrozí jeho uzavření - jedná se o jediný bazén ve školském zařízení. PD není zpracováno, po zpracování bude určeno zda se jedná pouze o opravy nebo i o technické zhodnocení. </t>
  </si>
  <si>
    <t>Náklady na odstranění vad a nedodělků na bytových domech po firmě Mera Czech a.s.</t>
  </si>
  <si>
    <t>Topolová, Rumunská -bytové domy</t>
  </si>
  <si>
    <t xml:space="preserve"> Projekt IDOP Olomouc - poškozená střecha krupobitím nad krytým bazénem, výhledové splnění požadavku tepelného auditu.</t>
  </si>
  <si>
    <t>A</t>
  </si>
  <si>
    <t>Rozestavěné akce z r. 2003, na které budou k 31.12.2003 uzavřeny smlouvy</t>
  </si>
  <si>
    <t>A - rozestavěné akce celkem</t>
  </si>
  <si>
    <t>B</t>
  </si>
  <si>
    <t>Rozpracované projektové dokumentace z r. 2003, na které budou k 31.12.2003 uzavřeny smlouvy</t>
  </si>
  <si>
    <t>B - rozpracované PD celkem</t>
  </si>
  <si>
    <t>C</t>
  </si>
  <si>
    <t>Zpracování projektových dokumentací  navržené k zařazení do plánu na rok 2004</t>
  </si>
  <si>
    <t>C - PD zahájení v roce 2004 celkem</t>
  </si>
  <si>
    <t>D</t>
  </si>
  <si>
    <t>Realizace akcí, předběžně zařazené do plánu na rok 2004</t>
  </si>
  <si>
    <t>D - realizace celkem</t>
  </si>
  <si>
    <t>E</t>
  </si>
  <si>
    <t>Nestavební investice</t>
  </si>
  <si>
    <t>E - nestavební investice celkem</t>
  </si>
  <si>
    <t>F</t>
  </si>
  <si>
    <t>Příspěvky a platby města jiným subjektům</t>
  </si>
  <si>
    <t>F - příspěvky jiným celkem</t>
  </si>
  <si>
    <t>G</t>
  </si>
  <si>
    <t>Investice SNO</t>
  </si>
  <si>
    <t>G - investice SNO celkem</t>
  </si>
  <si>
    <t>H</t>
  </si>
  <si>
    <t>Investice SMV, a.s. z nájemného a z úvěru</t>
  </si>
  <si>
    <t>Celkem H</t>
  </si>
  <si>
    <t>4185</t>
  </si>
  <si>
    <t>4186</t>
  </si>
  <si>
    <t>4187</t>
  </si>
  <si>
    <t>4188</t>
  </si>
  <si>
    <t>4189</t>
  </si>
  <si>
    <t>4190</t>
  </si>
  <si>
    <t>4191</t>
  </si>
  <si>
    <t>4192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</si>
  <si>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</si>
  <si>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</si>
  <si>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</si>
  <si>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</si>
  <si>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</si>
  <si>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</si>
  <si>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</si>
  <si>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</si>
  <si>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</si>
  <si>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</si>
  <si>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</si>
  <si>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</si>
  <si>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</si>
  <si>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</si>
  <si>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</si>
  <si>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</si>
  <si>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</si>
  <si>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</si>
  <si>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</si>
  <si>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</si>
  <si>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</si>
  <si>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</si>
  <si>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</si>
  <si>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</si>
  <si>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</si>
  <si>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</si>
  <si>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</si>
  <si>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</si>
  <si>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</si>
  <si>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</si>
  <si>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Moravská filharmonie Olomouc - hudební nástroje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</si>
  <si>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</si>
  <si>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</si>
  <si>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</si>
  <si>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</si>
  <si>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</si>
  <si>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</si>
  <si>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</si>
  <si>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</si>
  <si>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</si>
  <si>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</si>
  <si>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</si>
  <si>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</si>
  <si>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</si>
  <si>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</si>
  <si>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</si>
  <si>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</si>
  <si>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</si>
  <si>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</si>
  <si>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</si>
  <si>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</si>
  <si>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Výtah  - radnice</t>
  </si>
  <si>
    <t>0978</t>
  </si>
  <si>
    <t>2333</t>
  </si>
  <si>
    <t>1158</t>
  </si>
  <si>
    <t xml:space="preserve"> Holice - Šlechtitelů - průmyslová zóna</t>
  </si>
  <si>
    <t>Jedná se o rezervu na zpracování PD nutných pro podání přihlášky a zpracování projektových dokumentací, uvolnění prostředků po projednání v RMO.</t>
  </si>
  <si>
    <t>Terrerovo nám. evakuační centrum</t>
  </si>
  <si>
    <t>1065</t>
  </si>
  <si>
    <t xml:space="preserve"> 0978</t>
  </si>
  <si>
    <t xml:space="preserve"> 0819</t>
  </si>
  <si>
    <t>0953</t>
  </si>
  <si>
    <t>6202</t>
  </si>
  <si>
    <t>Projekt "Bezbariérová Olomouc"</t>
  </si>
  <si>
    <t>rezerva</t>
  </si>
  <si>
    <t>Kappa Packaging, s.r.o.</t>
  </si>
  <si>
    <t>Jedná se o dodávku a montáž 2 ks výtahových plošin, vstup do obřadní síně, vstup do prostorů u primátora. Z toho elektrická plošina u primátora cca 220 tis. Kč.</t>
  </si>
  <si>
    <t>Rekonstrukce bývalého objektu samoobsluhy na tělocvičnu s využitím pro krizové a evakuační centrum včetně úprav pro odvod branců. Žádáno o inv. dotaci ze státního rozpočtu. Realizace pouze v případě přidělení dotace.</t>
  </si>
  <si>
    <t>Po celé délce ulice (cca 2700 m2 vozovky) provést novou vozovku s živičným povrchem. Podmíněno rekonstrukcí mostu na ul. Štítného vč. jeho rozšíření.IN cca 7 mil.Kč.Náklad na zpracování PD.</t>
  </si>
  <si>
    <t>Peškova -bytový dům</t>
  </si>
  <si>
    <t>Náklady na odstranění vad a nedodělků na bytovém domě po firmě Mera Czech a.s.</t>
  </si>
  <si>
    <t>4317</t>
  </si>
  <si>
    <t>3612</t>
  </si>
  <si>
    <t>1083</t>
  </si>
  <si>
    <t>4245</t>
  </si>
  <si>
    <t>4246</t>
  </si>
  <si>
    <t>4247</t>
  </si>
  <si>
    <t>4248</t>
  </si>
  <si>
    <t>4249</t>
  </si>
  <si>
    <t>4250</t>
  </si>
  <si>
    <t>2221</t>
  </si>
  <si>
    <t>4251</t>
  </si>
  <si>
    <t>4252</t>
  </si>
  <si>
    <t>4253</t>
  </si>
  <si>
    <t>Realizace celé akce v roce 2004. Cena obsahuje vlastní realizaci, cenu pozemků ČD, přeložku NN a přemístění přístřešku soukromé firmy. Město musí poskytnout příspěvek DPMO celkem ve výši 60 mil. Kč - viz F 9 . Z toho 3 360 tis Kč na výkup pozemků A a B od Českých drah. Zbývající část je uvedena v příspěvcích pro DPMO.</t>
  </si>
  <si>
    <t xml:space="preserve"> 6121</t>
  </si>
  <si>
    <t>V případě zahájení chodníku Nedvězí ke hřbitovu II.část /IN 1100 tis.Kč/ je nutno vykoupit pozemek za cca 668 tis. Kč.Konkrétní akce viz. samostané jednání RMO.</t>
  </si>
  <si>
    <t>Po dohodě s Policií ČR je nutno v roce 2003 pokračovat v II. části MHD Stupkova za 1.130 Kč. V případě zahájení zastávky Slavonínská Čtrvtky nutno vykoupit pozemek za 555 tis.Kč. Konkrétní akce viz. samostané jednání RMO.</t>
  </si>
  <si>
    <t>Jedná se o demolici stávající kolumbární zdi a výstavby nové.</t>
  </si>
  <si>
    <t>2121</t>
  </si>
  <si>
    <t>6322</t>
  </si>
  <si>
    <t>1082</t>
  </si>
  <si>
    <t>Akce bude dokončena v roce 2004, z vlastních  nákladů na akci bude hrazeno z úvěru  7 165 tis. Kč.</t>
  </si>
  <si>
    <t>Náklady na dokončení DSP na rekonstrukci komunikace a zpracování tendrové dokumentace - akce je v seznamu žádostí o příspěvek z fondu Phare II.</t>
  </si>
  <si>
    <t>Jedná se o DSP na rekonstrukci kanalizace z objektu  krematoria .</t>
  </si>
  <si>
    <t>Zpracování DSP kanalizací, na které byly v roce 2003 zpracovány DUR. Jedná se o Sv. Kopeček - Droždín - Adamovka - sběrač E-  6 mil. Kč, povodí sběrače F a G - 2,7 mil. Kč, sběrač BXIX -3 mil. Kč, Nedvězí kanalizace 1,2 mil. Kč , sběrač A II - 800 tis. Kč, Dolní Novosadská - 1,8 mil. Kč, sběrač H - 1,5 mil. Kč. Zpracování žádosti o dotaci 400 tis. Kč.</t>
  </si>
  <si>
    <t>Zahájení rekonstrukce objektu. Vlastní náklady jsou určeny na obchodní veř. soutěž- 80 tis. Kč a čerpání dotace MMR na transformaci státní správy ve výši 6 655 tis.Kč.Z toho bude částka 63 963 tis. Kč hrazena z úvěru.</t>
  </si>
  <si>
    <t>Jedná se o ukončení provozu ŠJ a přeměnu buď na výdejnu stravy, nebo uvolnění prostoru, nebo zachování ŠJ s pronájmem.  Konkrétní opatření  viz samostatné  jednání RMO.</t>
  </si>
  <si>
    <t>Jedná se o ukončení provozu ŠJ a přeměnu buď na výdejnu stravy, nebo uvolnění prostoru, nebo zachování ŠJ s pronájmem. Konkrétní opatření  viz samosatné  jednání RMO.</t>
  </si>
  <si>
    <t>Jedná se o ukončení provozu ŠJ a přeměnu buď na výdejnu stravy, nebo uvolnění prostoru, nebo zachování ŠJ s pronájmem. Konkrétní opatření  viz samostatné jednání RMO.</t>
  </si>
  <si>
    <t>Jedná se o ukončení provozu ŠJ a přeměnu buď na výdejnu stravy, nebo uvolnění prostoru, nebo zachování ŠJ s pronájmem.Konkrétní opatření  viz samostatné jednání RMO.</t>
  </si>
  <si>
    <t xml:space="preserve">Jedná se o ukončení provozu ŠJ a přeměnu buď na výdejnu stravy, nebo uvolnění prostoru, nebo zachování ŠJ s pronájmem.Konkrétní opatření  viz samostatné jednání RMO. </t>
  </si>
  <si>
    <t xml:space="preserve">DSP zpracováno v roce 2003. </t>
  </si>
  <si>
    <t>Provoz oddělení  vyžaduje pro rychlou a pružnou práci s klienty nákup kvalitního kopírovacího stroje.</t>
  </si>
  <si>
    <t>Jedná se o příspěvek občanům a bytovému družstvu na veřejnou část vodovodní přípojky. Příspěvky budou uvolněny až po kolaudaci jednotlivých přípojek která proběhne v závěru roku 2003.</t>
  </si>
  <si>
    <t xml:space="preserve">Příspěvek na úpravu objektů, které nejsou v majetku města a ve kterých jsou provozovány služby obyvatelům města. Objekty doporučí komise "Bezbariérová Olomouc" a schválí RMO. </t>
  </si>
  <si>
    <t>Vlastní zdroje - z toho bude z úvěru bude hrazeno 18 600 tis. Kč.</t>
  </si>
  <si>
    <t>Jedná se o příspěvky občanům na vybudování parkovacího místa.Rozhodnutí RMO dne 4.11.03</t>
  </si>
  <si>
    <t>Pokračování v zaměřování vodovod. sítě - tvorba základních dat GIS</t>
  </si>
  <si>
    <t>Pokračování v zaměřování stok. sítě - tvorba základních dat GIS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</si>
</sst>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 CE"/>
      <family val="2"/>
    </font>
    <font>
      <sz val="10"/>
      <color indexed="8"/>
      <name val="Arial"/>
      <family val="0"/>
    </font>
    <font>
      <b/>
      <sz val="10"/>
      <color indexed="10"/>
      <name val="Arial CE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ck"/>
      <bottom style="thick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3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vertical="top"/>
    </xf>
    <xf numFmtId="0" fontId="4" fillId="0" borderId="0" xfId="0" applyFont="1" applyFill="1" applyAlignment="1">
      <alignment vertical="top" wrapText="1"/>
    </xf>
    <xf numFmtId="3" fontId="0" fillId="0" borderId="1" xfId="0" applyNumberFormat="1" applyFill="1" applyBorder="1" applyAlignment="1">
      <alignment vertical="top"/>
    </xf>
    <xf numFmtId="3" fontId="0" fillId="0" borderId="2" xfId="0" applyNumberFormat="1" applyFill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0" fontId="0" fillId="0" borderId="2" xfId="0" applyFill="1" applyBorder="1" applyAlignment="1">
      <alignment vertical="top"/>
    </xf>
    <xf numFmtId="3" fontId="0" fillId="0" borderId="3" xfId="0" applyNumberFormat="1" applyFill="1" applyBorder="1" applyAlignment="1">
      <alignment vertical="top"/>
    </xf>
    <xf numFmtId="3" fontId="0" fillId="0" borderId="4" xfId="0" applyNumberFormat="1" applyFill="1" applyBorder="1" applyAlignment="1">
      <alignment vertical="top"/>
    </xf>
    <xf numFmtId="3" fontId="0" fillId="0" borderId="5" xfId="0" applyNumberFormat="1" applyFill="1" applyBorder="1" applyAlignment="1">
      <alignment vertical="top"/>
    </xf>
    <xf numFmtId="3" fontId="0" fillId="0" borderId="6" xfId="0" applyNumberForma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0" fontId="4" fillId="0" borderId="5" xfId="0" applyFont="1" applyFill="1" applyBorder="1" applyAlignment="1">
      <alignment vertical="top" wrapText="1"/>
    </xf>
    <xf numFmtId="3" fontId="6" fillId="0" borderId="2" xfId="19" applyNumberFormat="1" applyFont="1" applyBorder="1" applyAlignment="1">
      <alignment vertical="top" wrapText="1"/>
      <protection/>
    </xf>
    <xf numFmtId="3" fontId="6" fillId="0" borderId="2" xfId="19" applyNumberFormat="1" applyFont="1" applyFill="1" applyBorder="1" applyAlignment="1">
      <alignment vertical="top" wrapText="1"/>
      <protection/>
    </xf>
    <xf numFmtId="0" fontId="0" fillId="0" borderId="2" xfId="0" applyFont="1" applyBorder="1" applyAlignment="1">
      <alignment horizontal="justify" vertical="top" wrapText="1"/>
    </xf>
    <xf numFmtId="3" fontId="0" fillId="0" borderId="2" xfId="0" applyNumberFormat="1" applyFont="1" applyFill="1" applyBorder="1" applyAlignment="1">
      <alignment vertical="top"/>
    </xf>
    <xf numFmtId="0" fontId="7" fillId="0" borderId="2" xfId="19" applyFont="1" applyBorder="1" applyAlignment="1">
      <alignment vertical="top" wrapText="1"/>
      <protection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/>
    </xf>
    <xf numFmtId="3" fontId="2" fillId="0" borderId="7" xfId="0" applyNumberFormat="1" applyFont="1" applyFill="1" applyBorder="1" applyAlignment="1">
      <alignment vertical="top"/>
    </xf>
    <xf numFmtId="3" fontId="7" fillId="0" borderId="2" xfId="19" applyNumberFormat="1" applyFont="1" applyBorder="1" applyAlignment="1">
      <alignment vertical="top" wrapText="1"/>
      <protection/>
    </xf>
    <xf numFmtId="3" fontId="7" fillId="0" borderId="2" xfId="19" applyNumberFormat="1" applyFont="1" applyFill="1" applyBorder="1" applyAlignment="1">
      <alignment vertical="top" wrapText="1"/>
      <protection/>
    </xf>
    <xf numFmtId="3" fontId="4" fillId="0" borderId="2" xfId="0" applyNumberFormat="1" applyFont="1" applyFill="1" applyBorder="1" applyAlignment="1">
      <alignment vertical="top"/>
    </xf>
    <xf numFmtId="0" fontId="4" fillId="0" borderId="2" xfId="0" applyFont="1" applyBorder="1" applyAlignment="1">
      <alignment horizontal="justify" vertical="top" wrapText="1"/>
    </xf>
    <xf numFmtId="0" fontId="6" fillId="0" borderId="2" xfId="19" applyFont="1" applyFill="1" applyBorder="1" applyAlignment="1">
      <alignment vertical="top" wrapText="1"/>
      <protection/>
    </xf>
    <xf numFmtId="0" fontId="7" fillId="0" borderId="2" xfId="0" applyFont="1" applyBorder="1" applyAlignment="1">
      <alignment vertical="top" wrapText="1"/>
    </xf>
    <xf numFmtId="3" fontId="0" fillId="0" borderId="2" xfId="19" applyNumberFormat="1" applyFont="1" applyFill="1" applyBorder="1" applyAlignment="1">
      <alignment vertical="top" wrapText="1"/>
      <protection/>
    </xf>
    <xf numFmtId="0" fontId="7" fillId="0" borderId="2" xfId="0" applyFont="1" applyFill="1" applyBorder="1" applyAlignment="1">
      <alignment vertical="top" wrapText="1"/>
    </xf>
    <xf numFmtId="3" fontId="6" fillId="0" borderId="2" xfId="19" applyNumberFormat="1" applyFont="1" applyFill="1" applyBorder="1" applyAlignment="1">
      <alignment horizontal="right" vertical="top" wrapText="1"/>
      <protection/>
    </xf>
    <xf numFmtId="0" fontId="7" fillId="0" borderId="2" xfId="0" applyFont="1" applyFill="1" applyBorder="1" applyAlignment="1">
      <alignment horizontal="left" vertical="top" wrapText="1"/>
    </xf>
    <xf numFmtId="3" fontId="6" fillId="0" borderId="5" xfId="19" applyNumberFormat="1" applyFont="1" applyFill="1" applyBorder="1" applyAlignment="1">
      <alignment horizontal="right" vertical="top" wrapText="1"/>
      <protection/>
    </xf>
    <xf numFmtId="3" fontId="0" fillId="0" borderId="5" xfId="0" applyNumberFormat="1" applyFont="1" applyFill="1" applyBorder="1" applyAlignment="1">
      <alignment vertical="top"/>
    </xf>
    <xf numFmtId="3" fontId="6" fillId="0" borderId="2" xfId="19" applyNumberFormat="1" applyFont="1" applyFill="1" applyBorder="1" applyAlignment="1">
      <alignment horizontal="right" vertical="top" wrapText="1"/>
      <protection/>
    </xf>
    <xf numFmtId="0" fontId="7" fillId="0" borderId="2" xfId="0" applyFont="1" applyFill="1" applyBorder="1" applyAlignment="1">
      <alignment horizontal="left" vertical="top" wrapText="1"/>
    </xf>
    <xf numFmtId="3" fontId="7" fillId="0" borderId="2" xfId="19" applyNumberFormat="1" applyFont="1" applyFill="1" applyBorder="1" applyAlignment="1">
      <alignment horizontal="right" vertical="top" wrapText="1"/>
      <protection/>
    </xf>
    <xf numFmtId="0" fontId="4" fillId="0" borderId="2" xfId="0" applyFont="1" applyFill="1" applyBorder="1" applyAlignment="1">
      <alignment horizontal="left" vertical="top" wrapText="1"/>
    </xf>
    <xf numFmtId="0" fontId="7" fillId="0" borderId="2" xfId="19" applyFont="1" applyFill="1" applyBorder="1" applyAlignment="1">
      <alignment vertical="top" wrapText="1"/>
      <protection/>
    </xf>
    <xf numFmtId="3" fontId="6" fillId="0" borderId="5" xfId="19" applyNumberFormat="1" applyFont="1" applyFill="1" applyBorder="1" applyAlignment="1">
      <alignment vertical="top" wrapText="1"/>
      <protection/>
    </xf>
    <xf numFmtId="0" fontId="4" fillId="0" borderId="5" xfId="19" applyFont="1" applyFill="1" applyBorder="1" applyAlignment="1">
      <alignment vertical="top" wrapText="1"/>
      <protection/>
    </xf>
    <xf numFmtId="0" fontId="7" fillId="0" borderId="2" xfId="19" applyFont="1" applyFill="1" applyBorder="1" applyAlignment="1">
      <alignment horizontal="left" vertical="top" wrapText="1"/>
      <protection/>
    </xf>
    <xf numFmtId="3" fontId="7" fillId="0" borderId="2" xfId="19" applyNumberFormat="1" applyFont="1" applyFill="1" applyBorder="1" applyAlignment="1">
      <alignment horizontal="right" vertical="top" wrapText="1"/>
      <protection/>
    </xf>
    <xf numFmtId="0" fontId="7" fillId="0" borderId="5" xfId="0" applyFont="1" applyFill="1" applyBorder="1" applyAlignment="1">
      <alignment horizontal="left" vertical="top" wrapText="1"/>
    </xf>
    <xf numFmtId="3" fontId="6" fillId="0" borderId="5" xfId="19" applyNumberFormat="1" applyFont="1" applyBorder="1" applyAlignment="1">
      <alignment vertical="top" wrapText="1"/>
      <protection/>
    </xf>
    <xf numFmtId="3" fontId="0" fillId="0" borderId="2" xfId="0" applyNumberFormat="1" applyFill="1" applyBorder="1" applyAlignment="1">
      <alignment vertical="top" wrapText="1"/>
    </xf>
    <xf numFmtId="3" fontId="0" fillId="0" borderId="2" xfId="0" applyNumberFormat="1" applyBorder="1" applyAlignment="1">
      <alignment vertical="top"/>
    </xf>
    <xf numFmtId="3" fontId="4" fillId="0" borderId="2" xfId="0" applyNumberFormat="1" applyFont="1" applyFill="1" applyBorder="1" applyAlignment="1">
      <alignment vertical="top"/>
    </xf>
    <xf numFmtId="3" fontId="6" fillId="0" borderId="8" xfId="19" applyNumberFormat="1" applyFont="1" applyBorder="1" applyAlignment="1">
      <alignment vertical="top" wrapText="1"/>
      <protection/>
    </xf>
    <xf numFmtId="3" fontId="6" fillId="0" borderId="8" xfId="19" applyNumberFormat="1" applyFont="1" applyFill="1" applyBorder="1" applyAlignment="1">
      <alignment vertical="top" wrapText="1"/>
      <protection/>
    </xf>
    <xf numFmtId="0" fontId="7" fillId="0" borderId="9" xfId="19" applyFont="1" applyBorder="1" applyAlignment="1">
      <alignment vertical="top" wrapText="1"/>
      <protection/>
    </xf>
    <xf numFmtId="0" fontId="4" fillId="0" borderId="2" xfId="19" applyFont="1" applyFill="1" applyBorder="1" applyAlignment="1">
      <alignment horizontal="left" vertical="top" wrapText="1"/>
      <protection/>
    </xf>
    <xf numFmtId="3" fontId="0" fillId="0" borderId="10" xfId="0" applyNumberFormat="1" applyFont="1" applyFill="1" applyBorder="1" applyAlignment="1">
      <alignment vertical="top"/>
    </xf>
    <xf numFmtId="3" fontId="6" fillId="0" borderId="8" xfId="19" applyNumberFormat="1" applyFont="1" applyFill="1" applyBorder="1" applyAlignment="1">
      <alignment horizontal="right" vertical="top" wrapText="1"/>
      <protection/>
    </xf>
    <xf numFmtId="0" fontId="4" fillId="0" borderId="2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top" wrapText="1"/>
    </xf>
    <xf numFmtId="3" fontId="6" fillId="0" borderId="2" xfId="19" applyNumberFormat="1" applyFont="1" applyFill="1" applyBorder="1" applyAlignment="1">
      <alignment vertical="top" wrapText="1"/>
      <protection/>
    </xf>
    <xf numFmtId="3" fontId="6" fillId="0" borderId="10" xfId="19" applyNumberFormat="1" applyFont="1" applyFill="1" applyBorder="1" applyAlignment="1">
      <alignment horizontal="right" vertical="top" wrapText="1"/>
      <protection/>
    </xf>
    <xf numFmtId="3" fontId="6" fillId="0" borderId="10" xfId="19" applyNumberFormat="1" applyFont="1" applyFill="1" applyBorder="1" applyAlignment="1">
      <alignment horizontal="right" vertical="top" wrapText="1"/>
      <protection/>
    </xf>
    <xf numFmtId="0" fontId="7" fillId="0" borderId="5" xfId="0" applyFont="1" applyFill="1" applyBorder="1" applyAlignment="1">
      <alignment horizontal="left" vertical="top" wrapText="1"/>
    </xf>
    <xf numFmtId="3" fontId="6" fillId="0" borderId="2" xfId="0" applyNumberFormat="1" applyFont="1" applyBorder="1" applyAlignment="1">
      <alignment vertical="top" wrapText="1"/>
    </xf>
    <xf numFmtId="3" fontId="6" fillId="0" borderId="2" xfId="0" applyNumberFormat="1" applyFont="1" applyFill="1" applyBorder="1" applyAlignment="1">
      <alignment vertical="top" wrapText="1"/>
    </xf>
    <xf numFmtId="3" fontId="6" fillId="0" borderId="5" xfId="19" applyNumberFormat="1" applyFont="1" applyFill="1" applyBorder="1" applyAlignment="1">
      <alignment horizontal="right" vertical="top" wrapText="1"/>
      <protection/>
    </xf>
    <xf numFmtId="0" fontId="7" fillId="0" borderId="8" xfId="0" applyFont="1" applyFill="1" applyBorder="1" applyAlignment="1">
      <alignment horizontal="left" vertical="top" wrapText="1"/>
    </xf>
    <xf numFmtId="0" fontId="6" fillId="0" borderId="2" xfId="19" applyFont="1" applyFill="1" applyBorder="1" applyAlignment="1">
      <alignment vertical="top" wrapText="1"/>
      <protection/>
    </xf>
    <xf numFmtId="3" fontId="6" fillId="0" borderId="4" xfId="19" applyNumberFormat="1" applyFont="1" applyFill="1" applyBorder="1" applyAlignment="1">
      <alignment vertical="top" wrapText="1"/>
      <protection/>
    </xf>
    <xf numFmtId="3" fontId="0" fillId="0" borderId="6" xfId="0" applyNumberFormat="1" applyFont="1" applyFill="1" applyBorder="1" applyAlignment="1">
      <alignment vertical="top"/>
    </xf>
    <xf numFmtId="0" fontId="7" fillId="0" borderId="5" xfId="0" applyFont="1" applyBorder="1" applyAlignment="1">
      <alignment vertical="top" wrapText="1"/>
    </xf>
    <xf numFmtId="3" fontId="6" fillId="0" borderId="4" xfId="19" applyNumberFormat="1" applyFont="1" applyFill="1" applyBorder="1" applyAlignment="1">
      <alignment horizontal="right" vertical="top" wrapText="1"/>
      <protection/>
    </xf>
    <xf numFmtId="49" fontId="0" fillId="0" borderId="6" xfId="0" applyNumberFormat="1" applyFont="1" applyFill="1" applyBorder="1" applyAlignment="1">
      <alignment horizontal="right" vertical="top" wrapText="1"/>
    </xf>
    <xf numFmtId="3" fontId="0" fillId="0" borderId="2" xfId="0" applyNumberFormat="1" applyBorder="1" applyAlignment="1">
      <alignment horizontal="right" vertical="top" wrapText="1"/>
    </xf>
    <xf numFmtId="3" fontId="0" fillId="0" borderId="2" xfId="0" applyNumberFormat="1" applyFill="1" applyBorder="1" applyAlignment="1">
      <alignment horizontal="right" vertical="top" wrapText="1"/>
    </xf>
    <xf numFmtId="3" fontId="0" fillId="0" borderId="3" xfId="0" applyNumberFormat="1" applyFill="1" applyBorder="1" applyAlignment="1">
      <alignment vertical="top" wrapText="1"/>
    </xf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Fill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0" fontId="0" fillId="0" borderId="11" xfId="0" applyBorder="1" applyAlignment="1">
      <alignment vertical="top" wrapText="1"/>
    </xf>
    <xf numFmtId="0" fontId="0" fillId="0" borderId="2" xfId="0" applyBorder="1" applyAlignment="1">
      <alignment vertical="center" wrapText="1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top"/>
    </xf>
    <xf numFmtId="49" fontId="0" fillId="0" borderId="2" xfId="0" applyNumberForma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2" xfId="19" applyFont="1" applyBorder="1" applyAlignment="1">
      <alignment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19" applyFont="1" applyBorder="1" applyAlignment="1">
      <alignment vertical="center" wrapText="1"/>
      <protection/>
    </xf>
    <xf numFmtId="0" fontId="7" fillId="0" borderId="2" xfId="19" applyFont="1" applyFill="1" applyBorder="1" applyAlignment="1">
      <alignment horizontal="left" vertical="center" wrapText="1"/>
      <protection/>
    </xf>
    <xf numFmtId="0" fontId="6" fillId="0" borderId="2" xfId="19" applyFont="1" applyFill="1" applyBorder="1" applyAlignment="1">
      <alignment vertical="center" wrapText="1"/>
      <protection/>
    </xf>
    <xf numFmtId="0" fontId="6" fillId="0" borderId="2" xfId="19" applyFont="1" applyFill="1" applyBorder="1" applyAlignment="1">
      <alignment horizontal="left" vertical="center" wrapText="1"/>
      <protection/>
    </xf>
    <xf numFmtId="0" fontId="6" fillId="0" borderId="5" xfId="19" applyFont="1" applyFill="1" applyBorder="1" applyAlignment="1">
      <alignment horizontal="left" vertical="center" wrapText="1"/>
      <protection/>
    </xf>
    <xf numFmtId="0" fontId="6" fillId="0" borderId="5" xfId="19" applyFont="1" applyFill="1" applyBorder="1" applyAlignment="1">
      <alignment vertical="center" wrapText="1"/>
      <protection/>
    </xf>
    <xf numFmtId="0" fontId="7" fillId="0" borderId="2" xfId="19" applyFont="1" applyFill="1" applyBorder="1" applyAlignment="1">
      <alignment horizontal="left" vertical="center" wrapText="1"/>
      <protection/>
    </xf>
    <xf numFmtId="0" fontId="7" fillId="0" borderId="5" xfId="19" applyFont="1" applyFill="1" applyBorder="1" applyAlignment="1">
      <alignment horizontal="left" vertical="center" wrapText="1"/>
      <protection/>
    </xf>
    <xf numFmtId="0" fontId="6" fillId="0" borderId="2" xfId="19" applyFont="1" applyFill="1" applyBorder="1" applyAlignment="1">
      <alignment horizontal="left" vertical="center" wrapText="1"/>
      <protection/>
    </xf>
    <xf numFmtId="0" fontId="6" fillId="0" borderId="5" xfId="19" applyFont="1" applyBorder="1" applyAlignment="1">
      <alignment vertical="center" wrapText="1"/>
      <protection/>
    </xf>
    <xf numFmtId="0" fontId="0" fillId="0" borderId="2" xfId="19" applyFont="1" applyFill="1" applyBorder="1" applyAlignment="1">
      <alignment vertical="center" wrapText="1"/>
      <protection/>
    </xf>
    <xf numFmtId="0" fontId="4" fillId="0" borderId="2" xfId="0" applyFont="1" applyFill="1" applyBorder="1" applyAlignment="1">
      <alignment vertical="center" wrapText="1"/>
    </xf>
    <xf numFmtId="0" fontId="7" fillId="0" borderId="2" xfId="19" applyFont="1" applyFill="1" applyBorder="1" applyAlignment="1">
      <alignment vertical="center" wrapText="1"/>
      <protection/>
    </xf>
    <xf numFmtId="0" fontId="4" fillId="0" borderId="5" xfId="0" applyFont="1" applyFill="1" applyBorder="1" applyAlignment="1">
      <alignment horizontal="center" vertical="center" wrapText="1"/>
    </xf>
    <xf numFmtId="0" fontId="0" fillId="0" borderId="10" xfId="19" applyFont="1" applyFill="1" applyBorder="1" applyAlignment="1">
      <alignment horizontal="left" vertical="center" wrapText="1"/>
      <protection/>
    </xf>
    <xf numFmtId="0" fontId="6" fillId="0" borderId="2" xfId="0" applyFont="1" applyBorder="1" applyAlignment="1">
      <alignment vertical="center" wrapText="1"/>
    </xf>
    <xf numFmtId="0" fontId="6" fillId="0" borderId="8" xfId="19" applyFont="1" applyFill="1" applyBorder="1" applyAlignment="1">
      <alignment horizontal="left" vertical="center" wrapText="1"/>
      <protection/>
    </xf>
    <xf numFmtId="0" fontId="7" fillId="0" borderId="5" xfId="19" applyFont="1" applyFill="1" applyBorder="1" applyAlignment="1">
      <alignment horizontal="left" vertical="center" wrapText="1"/>
      <protection/>
    </xf>
    <xf numFmtId="0" fontId="0" fillId="0" borderId="2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top" wrapText="1"/>
    </xf>
    <xf numFmtId="0" fontId="0" fillId="0" borderId="0" xfId="0" applyFill="1" applyBorder="1" applyAlignment="1">
      <alignment vertic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Fill="1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vertical="top"/>
    </xf>
    <xf numFmtId="3" fontId="0" fillId="0" borderId="12" xfId="0" applyNumberFormat="1" applyFill="1" applyBorder="1" applyAlignment="1">
      <alignment vertical="top"/>
    </xf>
    <xf numFmtId="3" fontId="0" fillId="0" borderId="10" xfId="0" applyNumberFormat="1" applyFill="1" applyBorder="1" applyAlignment="1">
      <alignment vertical="top"/>
    </xf>
    <xf numFmtId="0" fontId="4" fillId="0" borderId="12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2" xfId="0" applyFont="1" applyFill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3" fontId="6" fillId="0" borderId="16" xfId="19" applyNumberFormat="1" applyFont="1" applyBorder="1" applyAlignment="1">
      <alignment vertical="top" wrapText="1"/>
      <protection/>
    </xf>
    <xf numFmtId="3" fontId="0" fillId="0" borderId="0" xfId="0" applyNumberForma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5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0" xfId="19" applyFont="1" applyBorder="1" applyAlignment="1">
      <alignment vertical="center" wrapText="1"/>
      <protection/>
    </xf>
    <xf numFmtId="3" fontId="6" fillId="0" borderId="0" xfId="19" applyNumberFormat="1" applyFont="1" applyFill="1" applyBorder="1" applyAlignment="1">
      <alignment vertical="top" wrapText="1"/>
      <protection/>
    </xf>
    <xf numFmtId="3" fontId="6" fillId="0" borderId="0" xfId="19" applyNumberFormat="1" applyFont="1" applyBorder="1" applyAlignment="1">
      <alignment vertical="top" wrapText="1"/>
      <protection/>
    </xf>
    <xf numFmtId="3" fontId="0" fillId="0" borderId="0" xfId="0" applyNumberFormat="1" applyFont="1" applyFill="1" applyBorder="1" applyAlignment="1">
      <alignment vertical="top"/>
    </xf>
    <xf numFmtId="0" fontId="7" fillId="0" borderId="0" xfId="19" applyFont="1" applyBorder="1" applyAlignment="1">
      <alignment vertical="top" wrapText="1"/>
      <protection/>
    </xf>
    <xf numFmtId="0" fontId="7" fillId="0" borderId="0" xfId="19" applyFont="1" applyFill="1" applyBorder="1" applyAlignment="1">
      <alignment horizontal="left" vertical="center" wrapText="1"/>
      <protection/>
    </xf>
    <xf numFmtId="3" fontId="7" fillId="0" borderId="0" xfId="19" applyNumberFormat="1" applyFont="1" applyFill="1" applyBorder="1" applyAlignment="1">
      <alignment horizontal="right" vertical="top" wrapText="1"/>
      <protection/>
    </xf>
    <xf numFmtId="3" fontId="7" fillId="0" borderId="0" xfId="19" applyNumberFormat="1" applyFont="1" applyFill="1" applyBorder="1" applyAlignment="1">
      <alignment horizontal="right" vertical="top" wrapText="1"/>
      <protection/>
    </xf>
    <xf numFmtId="3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4" fillId="0" borderId="0" xfId="19" applyFont="1" applyFill="1" applyBorder="1" applyAlignment="1">
      <alignment horizontal="left" vertical="top" wrapText="1"/>
      <protection/>
    </xf>
    <xf numFmtId="0" fontId="6" fillId="0" borderId="0" xfId="19" applyFont="1" applyFill="1" applyBorder="1" applyAlignment="1">
      <alignment horizontal="left" vertical="center" wrapText="1"/>
      <protection/>
    </xf>
    <xf numFmtId="3" fontId="6" fillId="0" borderId="0" xfId="19" applyNumberFormat="1" applyFont="1" applyFill="1" applyBorder="1" applyAlignment="1">
      <alignment horizontal="right" vertical="top" wrapText="1"/>
      <protection/>
    </xf>
    <xf numFmtId="3" fontId="6" fillId="0" borderId="0" xfId="19" applyNumberFormat="1" applyFont="1" applyFill="1" applyBorder="1" applyAlignment="1">
      <alignment horizontal="right" vertical="top" wrapText="1"/>
      <protection/>
    </xf>
    <xf numFmtId="0" fontId="7" fillId="0" borderId="0" xfId="0" applyFont="1" applyFill="1" applyBorder="1" applyAlignment="1">
      <alignment horizontal="left" vertical="top" wrapText="1"/>
    </xf>
    <xf numFmtId="0" fontId="0" fillId="0" borderId="0" xfId="19" applyFont="1" applyFill="1" applyBorder="1" applyAlignment="1">
      <alignment horizontal="left" vertical="center" wrapText="1"/>
      <protection/>
    </xf>
    <xf numFmtId="0" fontId="0" fillId="0" borderId="2" xfId="19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3" fontId="2" fillId="0" borderId="19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3" fontId="2" fillId="0" borderId="18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3" fontId="6" fillId="0" borderId="0" xfId="19" applyNumberFormat="1" applyFont="1" applyFill="1" applyBorder="1" applyAlignment="1">
      <alignment horizontal="right" vertical="top"/>
      <protection/>
    </xf>
    <xf numFmtId="3" fontId="2" fillId="0" borderId="7" xfId="0" applyNumberFormat="1" applyFont="1" applyFill="1" applyBorder="1" applyAlignment="1">
      <alignment vertical="top"/>
    </xf>
    <xf numFmtId="3" fontId="0" fillId="0" borderId="0" xfId="0" applyNumberFormat="1" applyFill="1" applyBorder="1" applyAlignment="1">
      <alignment vertical="top" wrapText="1"/>
    </xf>
    <xf numFmtId="3" fontId="2" fillId="0" borderId="20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3" fontId="0" fillId="0" borderId="23" xfId="0" applyNumberFormat="1" applyFill="1" applyBorder="1" applyAlignment="1">
      <alignment vertical="top"/>
    </xf>
    <xf numFmtId="0" fontId="0" fillId="0" borderId="0" xfId="0" applyFill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3" fontId="2" fillId="0" borderId="7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top"/>
    </xf>
    <xf numFmtId="0" fontId="0" fillId="0" borderId="0" xfId="0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0" fillId="0" borderId="11" xfId="0" applyBorder="1" applyAlignment="1">
      <alignment horizontal="left" vertical="top" wrapText="1"/>
    </xf>
    <xf numFmtId="0" fontId="4" fillId="0" borderId="2" xfId="19" applyFont="1" applyFill="1" applyBorder="1" applyAlignment="1">
      <alignment horizontal="left" vertical="top" wrapText="1"/>
      <protection/>
    </xf>
    <xf numFmtId="3" fontId="4" fillId="0" borderId="24" xfId="0" applyNumberFormat="1" applyFont="1" applyFill="1" applyBorder="1" applyAlignment="1">
      <alignment vertical="top"/>
    </xf>
    <xf numFmtId="0" fontId="6" fillId="0" borderId="5" xfId="19" applyFont="1" applyFill="1" applyBorder="1" applyAlignment="1">
      <alignment horizontal="left" vertical="center" wrapText="1"/>
      <protection/>
    </xf>
    <xf numFmtId="3" fontId="2" fillId="0" borderId="18" xfId="0" applyNumberFormat="1" applyFont="1" applyFill="1" applyBorder="1" applyAlignment="1">
      <alignment vertical="top"/>
    </xf>
    <xf numFmtId="3" fontId="0" fillId="0" borderId="5" xfId="0" applyNumberFormat="1" applyBorder="1" applyAlignment="1">
      <alignment vertical="top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6" fillId="0" borderId="12" xfId="19" applyFont="1" applyBorder="1" applyAlignment="1">
      <alignment vertical="center" wrapText="1"/>
      <protection/>
    </xf>
    <xf numFmtId="3" fontId="6" fillId="0" borderId="12" xfId="19" applyNumberFormat="1" applyFont="1" applyBorder="1" applyAlignment="1">
      <alignment vertical="top" wrapText="1"/>
      <protection/>
    </xf>
    <xf numFmtId="3" fontId="6" fillId="0" borderId="12" xfId="19" applyNumberFormat="1" applyFont="1" applyFill="1" applyBorder="1" applyAlignment="1">
      <alignment vertical="top" wrapText="1"/>
      <protection/>
    </xf>
    <xf numFmtId="3" fontId="0" fillId="0" borderId="12" xfId="0" applyNumberFormat="1" applyFont="1" applyFill="1" applyBorder="1" applyAlignment="1">
      <alignment vertical="top"/>
    </xf>
    <xf numFmtId="0" fontId="7" fillId="0" borderId="12" xfId="0" applyFont="1" applyBorder="1" applyAlignment="1">
      <alignment vertical="top" wrapText="1"/>
    </xf>
    <xf numFmtId="0" fontId="0" fillId="0" borderId="12" xfId="0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3" fontId="0" fillId="0" borderId="5" xfId="0" applyNumberForma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horizontal="center" vertical="top" wrapText="1"/>
    </xf>
    <xf numFmtId="3" fontId="3" fillId="0" borderId="22" xfId="0" applyNumberFormat="1" applyFont="1" applyFill="1" applyBorder="1" applyAlignment="1">
      <alignment horizontal="center" vertical="top" wrapText="1"/>
    </xf>
    <xf numFmtId="3" fontId="3" fillId="0" borderId="32" xfId="0" applyNumberFormat="1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top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3" fontId="1" fillId="0" borderId="34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3" fontId="2" fillId="0" borderId="39" xfId="0" applyNumberFormat="1" applyFont="1" applyFill="1" applyBorder="1" applyAlignment="1">
      <alignment horizontal="center" vertical="center" wrapText="1"/>
    </xf>
    <xf numFmtId="3" fontId="2" fillId="0" borderId="40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6" fillId="0" borderId="5" xfId="19" applyFont="1" applyFill="1" applyBorder="1" applyAlignment="1">
      <alignment horizontal="center" vertical="center" wrapText="1"/>
      <protection/>
    </xf>
    <xf numFmtId="0" fontId="6" fillId="0" borderId="12" xfId="19" applyFont="1" applyFill="1" applyBorder="1" applyAlignment="1">
      <alignment horizontal="center" vertical="center" wrapText="1"/>
      <protection/>
    </xf>
    <xf numFmtId="3" fontId="6" fillId="0" borderId="5" xfId="19" applyNumberFormat="1" applyFont="1" applyBorder="1" applyAlignment="1">
      <alignment horizontal="center" vertical="top" wrapText="1"/>
      <protection/>
    </xf>
    <xf numFmtId="3" fontId="6" fillId="0" borderId="12" xfId="19" applyNumberFormat="1" applyFont="1" applyBorder="1" applyAlignment="1">
      <alignment horizontal="center" vertical="top" wrapText="1"/>
      <protection/>
    </xf>
    <xf numFmtId="3" fontId="0" fillId="0" borderId="5" xfId="0" applyNumberFormat="1" applyFont="1" applyFill="1" applyBorder="1" applyAlignment="1">
      <alignment horizontal="center" vertical="top"/>
    </xf>
    <xf numFmtId="3" fontId="0" fillId="0" borderId="12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Plán 2004 KMČ a odbor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1"/>
  <sheetViews>
    <sheetView tabSelected="1" view="pageBreakPreview" zoomScaleSheetLayoutView="100" workbookViewId="0" topLeftCell="A1">
      <pane ySplit="3" topLeftCell="BM174" activePane="bottomLeft" state="frozen"/>
      <selection pane="topLeft" activeCell="A1" sqref="A1"/>
      <selection pane="bottomLeft" activeCell="E181" sqref="E181"/>
    </sheetView>
  </sheetViews>
  <sheetFormatPr defaultColWidth="9.00390625" defaultRowHeight="12.75"/>
  <cols>
    <col min="1" max="1" width="4.875" style="91" customWidth="1"/>
    <col min="2" max="2" width="5.625" style="91" customWidth="1"/>
    <col min="3" max="3" width="5.375" style="91" customWidth="1"/>
    <col min="4" max="4" width="5.625" style="91" customWidth="1"/>
    <col min="5" max="5" width="29.875" style="91" customWidth="1"/>
    <col min="7" max="7" width="10.125" style="0" customWidth="1"/>
    <col min="10" max="10" width="10.375" style="0" customWidth="1"/>
    <col min="11" max="11" width="38.375" style="19" customWidth="1"/>
  </cols>
  <sheetData>
    <row r="1" spans="2:11" ht="18.75" customHeight="1" thickBot="1"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7.25" customHeight="1" thickBot="1">
      <c r="A2" s="240" t="s">
        <v>54</v>
      </c>
      <c r="B2" s="242" t="s">
        <v>60</v>
      </c>
      <c r="C2" s="242" t="s">
        <v>61</v>
      </c>
      <c r="D2" s="242" t="s">
        <v>62</v>
      </c>
      <c r="E2" s="244" t="s">
        <v>55</v>
      </c>
      <c r="F2" s="246" t="s">
        <v>56</v>
      </c>
      <c r="G2" s="224" t="s">
        <v>57</v>
      </c>
      <c r="H2" s="225"/>
      <c r="I2" s="226"/>
      <c r="J2" s="248" t="s">
        <v>58</v>
      </c>
      <c r="K2" s="222" t="s">
        <v>59</v>
      </c>
    </row>
    <row r="3" spans="1:11" ht="26.25" thickBot="1">
      <c r="A3" s="241"/>
      <c r="B3" s="243"/>
      <c r="C3" s="243"/>
      <c r="D3" s="243"/>
      <c r="E3" s="245"/>
      <c r="F3" s="247"/>
      <c r="G3" s="147" t="s">
        <v>63</v>
      </c>
      <c r="H3" s="191" t="s">
        <v>64</v>
      </c>
      <c r="I3" s="148" t="s">
        <v>312</v>
      </c>
      <c r="J3" s="249"/>
      <c r="K3" s="223"/>
    </row>
    <row r="4" spans="3:11" ht="12.75">
      <c r="C4" s="144"/>
      <c r="D4" s="144"/>
      <c r="E4" s="145"/>
      <c r="F4" s="142"/>
      <c r="G4" s="142"/>
      <c r="H4" s="142"/>
      <c r="I4" s="142"/>
      <c r="J4" s="142"/>
      <c r="K4" s="146"/>
    </row>
    <row r="5" spans="2:11" ht="12.75">
      <c r="B5" s="171" t="s">
        <v>356</v>
      </c>
      <c r="C5" s="172" t="s">
        <v>357</v>
      </c>
      <c r="D5" s="171"/>
      <c r="F5" s="1"/>
      <c r="G5" s="131"/>
      <c r="H5" s="186"/>
      <c r="I5" s="2"/>
      <c r="J5" s="1"/>
      <c r="K5" s="146"/>
    </row>
    <row r="6" spans="1:11" ht="51" customHeight="1">
      <c r="A6" s="250">
        <v>1</v>
      </c>
      <c r="B6" s="232" t="s">
        <v>313</v>
      </c>
      <c r="C6" s="232" t="s">
        <v>314</v>
      </c>
      <c r="D6" s="88" t="s">
        <v>317</v>
      </c>
      <c r="E6" s="230" t="s">
        <v>65</v>
      </c>
      <c r="F6" s="219">
        <v>53520</v>
      </c>
      <c r="G6" s="5">
        <f>19180-3520</f>
        <v>15660</v>
      </c>
      <c r="H6" s="5">
        <f>19180-3520</f>
        <v>15660</v>
      </c>
      <c r="I6" s="47">
        <v>0</v>
      </c>
      <c r="J6" s="5">
        <v>0</v>
      </c>
      <c r="K6" s="251" t="s">
        <v>66</v>
      </c>
    </row>
    <row r="7" spans="1:11" ht="12.75">
      <c r="A7" s="250"/>
      <c r="B7" s="233"/>
      <c r="C7" s="233"/>
      <c r="D7" s="128" t="s">
        <v>6</v>
      </c>
      <c r="E7" s="214"/>
      <c r="F7" s="231"/>
      <c r="G7" s="130">
        <f>2970+550</f>
        <v>3520</v>
      </c>
      <c r="H7" s="130">
        <v>3520</v>
      </c>
      <c r="I7" s="201">
        <v>0</v>
      </c>
      <c r="J7" s="130">
        <v>0</v>
      </c>
      <c r="K7" s="252"/>
    </row>
    <row r="8" spans="1:11" ht="38.25">
      <c r="A8" s="94">
        <v>2</v>
      </c>
      <c r="B8" s="128" t="s">
        <v>315</v>
      </c>
      <c r="C8" s="128" t="s">
        <v>316</v>
      </c>
      <c r="D8" s="128" t="s">
        <v>317</v>
      </c>
      <c r="E8" s="143" t="s">
        <v>67</v>
      </c>
      <c r="F8" s="129">
        <v>61000</v>
      </c>
      <c r="G8" s="130">
        <v>7215</v>
      </c>
      <c r="H8" s="130">
        <f>50+7165</f>
        <v>7215</v>
      </c>
      <c r="I8" s="201">
        <v>0</v>
      </c>
      <c r="J8" s="130">
        <v>0</v>
      </c>
      <c r="K8" s="132" t="s">
        <v>480</v>
      </c>
    </row>
    <row r="9" spans="1:11" ht="25.5">
      <c r="A9" s="94">
        <v>3</v>
      </c>
      <c r="B9" s="88" t="s">
        <v>318</v>
      </c>
      <c r="C9" s="88" t="s">
        <v>319</v>
      </c>
      <c r="D9" s="88" t="s">
        <v>317</v>
      </c>
      <c r="E9" s="92" t="s">
        <v>69</v>
      </c>
      <c r="F9" s="4">
        <v>2150</v>
      </c>
      <c r="G9" s="7">
        <v>1150</v>
      </c>
      <c r="H9" s="5">
        <v>1150</v>
      </c>
      <c r="I9" s="8">
        <v>0</v>
      </c>
      <c r="J9" s="5">
        <v>0</v>
      </c>
      <c r="K9" s="6" t="s">
        <v>68</v>
      </c>
    </row>
    <row r="10" spans="1:11" ht="25.5">
      <c r="A10" s="94">
        <v>4</v>
      </c>
      <c r="B10" s="88" t="s">
        <v>320</v>
      </c>
      <c r="C10" s="88" t="s">
        <v>321</v>
      </c>
      <c r="D10" s="88" t="s">
        <v>317</v>
      </c>
      <c r="E10" s="92" t="s">
        <v>70</v>
      </c>
      <c r="F10" s="4">
        <v>1052</v>
      </c>
      <c r="G10" s="5">
        <v>352</v>
      </c>
      <c r="H10" s="5">
        <v>352</v>
      </c>
      <c r="I10" s="8">
        <v>0</v>
      </c>
      <c r="J10" s="5">
        <v>0</v>
      </c>
      <c r="K10" s="6" t="s">
        <v>71</v>
      </c>
    </row>
    <row r="11" spans="1:11" ht="12.75">
      <c r="A11" s="94">
        <v>5</v>
      </c>
      <c r="B11" s="88" t="s">
        <v>322</v>
      </c>
      <c r="C11" s="88" t="s">
        <v>323</v>
      </c>
      <c r="D11" s="88" t="s">
        <v>317</v>
      </c>
      <c r="E11" s="92" t="s">
        <v>439</v>
      </c>
      <c r="F11" s="4">
        <v>3200</v>
      </c>
      <c r="G11" s="5">
        <v>2200</v>
      </c>
      <c r="H11" s="5">
        <v>2200</v>
      </c>
      <c r="I11" s="8">
        <v>0</v>
      </c>
      <c r="J11" s="5">
        <v>0</v>
      </c>
      <c r="K11" s="6" t="s">
        <v>72</v>
      </c>
    </row>
    <row r="12" spans="1:11" ht="25.5">
      <c r="A12" s="94">
        <v>6</v>
      </c>
      <c r="B12" s="88" t="s">
        <v>324</v>
      </c>
      <c r="C12" s="88" t="s">
        <v>325</v>
      </c>
      <c r="D12" s="88" t="s">
        <v>317</v>
      </c>
      <c r="E12" s="92" t="s">
        <v>73</v>
      </c>
      <c r="F12" s="4">
        <v>16000</v>
      </c>
      <c r="G12" s="5">
        <v>1000</v>
      </c>
      <c r="H12" s="5">
        <v>1000</v>
      </c>
      <c r="I12" s="8">
        <v>0</v>
      </c>
      <c r="J12" s="5">
        <v>0</v>
      </c>
      <c r="K12" s="6" t="s">
        <v>74</v>
      </c>
    </row>
    <row r="13" spans="1:11" ht="26.25" thickBot="1">
      <c r="A13" s="94">
        <v>7</v>
      </c>
      <c r="B13" s="127" t="s">
        <v>326</v>
      </c>
      <c r="C13" s="127" t="s">
        <v>327</v>
      </c>
      <c r="D13" s="127" t="s">
        <v>317</v>
      </c>
      <c r="E13" s="95" t="s">
        <v>75</v>
      </c>
      <c r="F13" s="9">
        <v>2157</v>
      </c>
      <c r="G13" s="10">
        <v>216</v>
      </c>
      <c r="H13" s="10">
        <v>216</v>
      </c>
      <c r="I13" s="11">
        <v>0</v>
      </c>
      <c r="J13" s="5">
        <v>0</v>
      </c>
      <c r="K13" s="6" t="s">
        <v>76</v>
      </c>
    </row>
    <row r="14" spans="2:11" s="135" customFormat="1" ht="14.25" customHeight="1" thickBot="1" thickTop="1">
      <c r="B14" s="215" t="s">
        <v>358</v>
      </c>
      <c r="C14" s="216"/>
      <c r="D14" s="216"/>
      <c r="E14" s="217"/>
      <c r="F14" s="173">
        <f>SUM(F6:F13)</f>
        <v>139079</v>
      </c>
      <c r="G14" s="173">
        <f>SUM(G6:G13)</f>
        <v>31313</v>
      </c>
      <c r="H14" s="173">
        <f>SUM(H6:H13)</f>
        <v>31313</v>
      </c>
      <c r="I14" s="173">
        <f>SUM(I6:I13)</f>
        <v>0</v>
      </c>
      <c r="J14" s="173">
        <f>SUM(J6:J13)</f>
        <v>0</v>
      </c>
      <c r="K14" s="55"/>
    </row>
    <row r="15" spans="1:11" s="135" customFormat="1" ht="13.5" thickTop="1">
      <c r="A15" s="174"/>
      <c r="D15" s="174"/>
      <c r="E15" s="174"/>
      <c r="F15" s="12"/>
      <c r="G15" s="12"/>
      <c r="H15" s="12"/>
      <c r="I15" s="12"/>
      <c r="J15" s="12"/>
      <c r="K15" s="55"/>
    </row>
    <row r="16" spans="2:11" s="135" customFormat="1" ht="12.75">
      <c r="B16" s="171" t="s">
        <v>359</v>
      </c>
      <c r="C16" s="175" t="s">
        <v>360</v>
      </c>
      <c r="D16" s="171"/>
      <c r="F16" s="2"/>
      <c r="G16" s="2"/>
      <c r="H16" s="2"/>
      <c r="I16" s="2"/>
      <c r="J16" s="2"/>
      <c r="K16" s="55"/>
    </row>
    <row r="17" spans="1:11" ht="25.5">
      <c r="A17" s="94">
        <v>1</v>
      </c>
      <c r="B17" s="88" t="s">
        <v>328</v>
      </c>
      <c r="C17" s="88" t="s">
        <v>316</v>
      </c>
      <c r="D17" s="88" t="s">
        <v>329</v>
      </c>
      <c r="E17" s="98" t="s">
        <v>77</v>
      </c>
      <c r="F17" s="5">
        <v>600</v>
      </c>
      <c r="G17" s="5">
        <v>600</v>
      </c>
      <c r="H17" s="5">
        <v>600</v>
      </c>
      <c r="I17" s="5">
        <v>0</v>
      </c>
      <c r="J17" s="5">
        <v>0</v>
      </c>
      <c r="K17" s="6" t="s">
        <v>78</v>
      </c>
    </row>
    <row r="18" spans="1:11" ht="25.5">
      <c r="A18" s="94">
        <v>2</v>
      </c>
      <c r="B18" s="88" t="s">
        <v>330</v>
      </c>
      <c r="C18" s="88" t="s">
        <v>331</v>
      </c>
      <c r="D18" s="88" t="s">
        <v>329</v>
      </c>
      <c r="E18" s="92" t="s">
        <v>79</v>
      </c>
      <c r="F18" s="4">
        <v>2072</v>
      </c>
      <c r="G18" s="5">
        <v>1420</v>
      </c>
      <c r="H18" s="5">
        <v>1420</v>
      </c>
      <c r="I18" s="10">
        <v>0</v>
      </c>
      <c r="J18" s="5">
        <v>0</v>
      </c>
      <c r="K18" s="6" t="s">
        <v>80</v>
      </c>
    </row>
    <row r="19" spans="1:11" ht="38.25">
      <c r="A19" s="93">
        <v>3</v>
      </c>
      <c r="B19" s="127" t="s">
        <v>332</v>
      </c>
      <c r="C19" s="127" t="s">
        <v>333</v>
      </c>
      <c r="D19" s="127" t="s">
        <v>329</v>
      </c>
      <c r="E19" s="95" t="s">
        <v>81</v>
      </c>
      <c r="F19" s="9">
        <v>300</v>
      </c>
      <c r="G19" s="10">
        <v>300</v>
      </c>
      <c r="H19" s="10">
        <v>300</v>
      </c>
      <c r="I19" s="10">
        <v>0</v>
      </c>
      <c r="J19" s="10">
        <v>0</v>
      </c>
      <c r="K19" s="13" t="s">
        <v>351</v>
      </c>
    </row>
    <row r="20" spans="1:11" s="208" customFormat="1" ht="25.5">
      <c r="A20" s="94">
        <v>4</v>
      </c>
      <c r="B20" s="88" t="s">
        <v>334</v>
      </c>
      <c r="C20" s="88" t="s">
        <v>335</v>
      </c>
      <c r="D20" s="88" t="s">
        <v>329</v>
      </c>
      <c r="E20" s="92" t="s">
        <v>82</v>
      </c>
      <c r="F20" s="5">
        <v>150</v>
      </c>
      <c r="G20" s="5">
        <v>150</v>
      </c>
      <c r="H20" s="5">
        <v>150</v>
      </c>
      <c r="I20" s="5">
        <v>0</v>
      </c>
      <c r="J20" s="5">
        <v>0</v>
      </c>
      <c r="K20" s="6" t="s">
        <v>83</v>
      </c>
    </row>
    <row r="21" spans="1:11" ht="51">
      <c r="A21" s="206">
        <v>5</v>
      </c>
      <c r="B21" s="128" t="s">
        <v>336</v>
      </c>
      <c r="C21" s="128" t="s">
        <v>316</v>
      </c>
      <c r="D21" s="128" t="s">
        <v>329</v>
      </c>
      <c r="E21" s="143" t="s">
        <v>84</v>
      </c>
      <c r="F21" s="129">
        <v>1208</v>
      </c>
      <c r="G21" s="130">
        <v>928</v>
      </c>
      <c r="H21" s="130">
        <v>928</v>
      </c>
      <c r="I21" s="131">
        <v>0</v>
      </c>
      <c r="J21" s="130">
        <v>0</v>
      </c>
      <c r="K21" s="132" t="s">
        <v>481</v>
      </c>
    </row>
    <row r="22" spans="1:11" ht="25.5">
      <c r="A22" s="93">
        <v>6</v>
      </c>
      <c r="B22" s="88" t="s">
        <v>337</v>
      </c>
      <c r="C22" s="88" t="s">
        <v>333</v>
      </c>
      <c r="D22" s="88" t="s">
        <v>329</v>
      </c>
      <c r="E22" s="95" t="s">
        <v>85</v>
      </c>
      <c r="F22" s="9">
        <v>250</v>
      </c>
      <c r="G22" s="10">
        <v>145</v>
      </c>
      <c r="H22" s="10">
        <v>145</v>
      </c>
      <c r="I22" s="10">
        <v>0</v>
      </c>
      <c r="J22" s="5">
        <v>0</v>
      </c>
      <c r="K22" s="6" t="s">
        <v>482</v>
      </c>
    </row>
    <row r="23" spans="1:11" ht="25.5">
      <c r="A23" s="93">
        <v>7</v>
      </c>
      <c r="B23" s="88" t="s">
        <v>440</v>
      </c>
      <c r="C23" s="88" t="s">
        <v>333</v>
      </c>
      <c r="D23" s="88" t="s">
        <v>329</v>
      </c>
      <c r="E23" s="95" t="s">
        <v>86</v>
      </c>
      <c r="F23" s="9">
        <v>3980</v>
      </c>
      <c r="G23" s="10">
        <v>400</v>
      </c>
      <c r="H23" s="10">
        <v>400</v>
      </c>
      <c r="I23" s="10">
        <v>0</v>
      </c>
      <c r="J23" s="5">
        <v>0</v>
      </c>
      <c r="K23" s="6" t="s">
        <v>87</v>
      </c>
    </row>
    <row r="24" spans="1:11" ht="12.75">
      <c r="A24" s="93">
        <v>8</v>
      </c>
      <c r="B24" s="88" t="s">
        <v>41</v>
      </c>
      <c r="C24" s="88" t="s">
        <v>335</v>
      </c>
      <c r="D24" s="88" t="s">
        <v>329</v>
      </c>
      <c r="E24" s="96" t="s">
        <v>88</v>
      </c>
      <c r="F24" s="10">
        <v>610</v>
      </c>
      <c r="G24" s="10">
        <v>610</v>
      </c>
      <c r="H24" s="10">
        <v>610</v>
      </c>
      <c r="I24" s="10">
        <v>0</v>
      </c>
      <c r="J24" s="5">
        <v>0</v>
      </c>
      <c r="K24" s="6" t="s">
        <v>89</v>
      </c>
    </row>
    <row r="25" spans="1:11" ht="25.5">
      <c r="A25" s="93">
        <v>9</v>
      </c>
      <c r="B25" s="88" t="s">
        <v>338</v>
      </c>
      <c r="C25" s="88" t="s">
        <v>319</v>
      </c>
      <c r="D25" s="88" t="s">
        <v>329</v>
      </c>
      <c r="E25" s="92" t="s">
        <v>90</v>
      </c>
      <c r="F25" s="5">
        <v>26</v>
      </c>
      <c r="G25" s="5">
        <v>8</v>
      </c>
      <c r="H25" s="5">
        <v>8</v>
      </c>
      <c r="I25" s="5">
        <v>0</v>
      </c>
      <c r="J25" s="5">
        <v>0</v>
      </c>
      <c r="K25" s="6" t="s">
        <v>91</v>
      </c>
    </row>
    <row r="26" spans="1:11" ht="12.75">
      <c r="A26" s="94">
        <v>10</v>
      </c>
      <c r="B26" s="88" t="s">
        <v>339</v>
      </c>
      <c r="C26" s="88" t="s">
        <v>319</v>
      </c>
      <c r="D26" s="88" t="s">
        <v>329</v>
      </c>
      <c r="E26" s="92" t="s">
        <v>92</v>
      </c>
      <c r="F26" s="5">
        <v>510</v>
      </c>
      <c r="G26" s="5">
        <v>215</v>
      </c>
      <c r="H26" s="5">
        <v>215</v>
      </c>
      <c r="I26" s="5">
        <v>0</v>
      </c>
      <c r="J26" s="5">
        <v>0</v>
      </c>
      <c r="K26" s="6" t="s">
        <v>93</v>
      </c>
    </row>
    <row r="27" spans="1:11" ht="25.5">
      <c r="A27" s="97">
        <v>11</v>
      </c>
      <c r="B27" s="88" t="s">
        <v>42</v>
      </c>
      <c r="C27" s="88" t="s">
        <v>43</v>
      </c>
      <c r="D27" s="88" t="s">
        <v>329</v>
      </c>
      <c r="E27" s="92" t="s">
        <v>94</v>
      </c>
      <c r="F27" s="2">
        <v>100</v>
      </c>
      <c r="G27" s="10">
        <v>100</v>
      </c>
      <c r="H27" s="10">
        <v>100</v>
      </c>
      <c r="I27" s="10">
        <v>0</v>
      </c>
      <c r="J27" s="5">
        <v>0</v>
      </c>
      <c r="K27" s="6" t="s">
        <v>95</v>
      </c>
    </row>
    <row r="28" spans="1:11" ht="38.25">
      <c r="A28" s="93">
        <v>12</v>
      </c>
      <c r="B28" s="88" t="s">
        <v>340</v>
      </c>
      <c r="C28" s="88" t="s">
        <v>316</v>
      </c>
      <c r="D28" s="88" t="s">
        <v>329</v>
      </c>
      <c r="E28" s="98" t="s">
        <v>96</v>
      </c>
      <c r="F28" s="5">
        <v>250</v>
      </c>
      <c r="G28" s="5">
        <v>250</v>
      </c>
      <c r="H28" s="5">
        <v>250</v>
      </c>
      <c r="I28" s="5">
        <v>0</v>
      </c>
      <c r="J28" s="5">
        <v>0</v>
      </c>
      <c r="K28" s="6" t="s">
        <v>97</v>
      </c>
    </row>
    <row r="29" spans="1:11" ht="25.5">
      <c r="A29" s="94">
        <v>13</v>
      </c>
      <c r="B29" s="88" t="s">
        <v>341</v>
      </c>
      <c r="C29" s="88" t="s">
        <v>333</v>
      </c>
      <c r="D29" s="88" t="s">
        <v>329</v>
      </c>
      <c r="E29" s="98" t="s">
        <v>98</v>
      </c>
      <c r="F29" s="14">
        <v>252</v>
      </c>
      <c r="G29" s="15">
        <v>252</v>
      </c>
      <c r="H29" s="15">
        <v>252</v>
      </c>
      <c r="I29" s="5">
        <v>0</v>
      </c>
      <c r="J29" s="5">
        <v>0</v>
      </c>
      <c r="K29" s="16" t="s">
        <v>99</v>
      </c>
    </row>
    <row r="30" spans="1:11" ht="26.25" thickBot="1">
      <c r="A30" s="99">
        <v>14</v>
      </c>
      <c r="B30" s="89" t="s">
        <v>380</v>
      </c>
      <c r="C30" s="89" t="s">
        <v>333</v>
      </c>
      <c r="D30" s="89" t="s">
        <v>329</v>
      </c>
      <c r="E30" s="98" t="s">
        <v>100</v>
      </c>
      <c r="F30" s="15">
        <v>50</v>
      </c>
      <c r="G30" s="14">
        <v>50</v>
      </c>
      <c r="H30" s="15">
        <v>50</v>
      </c>
      <c r="I30" s="17">
        <v>0</v>
      </c>
      <c r="J30" s="5">
        <v>0</v>
      </c>
      <c r="K30" s="18" t="s">
        <v>101</v>
      </c>
    </row>
    <row r="31" spans="2:11" s="135" customFormat="1" ht="13.5" customHeight="1" thickBot="1">
      <c r="B31" s="227" t="s">
        <v>361</v>
      </c>
      <c r="C31" s="228"/>
      <c r="D31" s="228"/>
      <c r="E31" s="218"/>
      <c r="F31" s="21">
        <f>SUM(F17:F30)</f>
        <v>10358</v>
      </c>
      <c r="G31" s="21">
        <f>SUM(G17:G30)</f>
        <v>5428</v>
      </c>
      <c r="H31" s="21">
        <f>SUM(H17:H30)</f>
        <v>5428</v>
      </c>
      <c r="I31" s="21">
        <f>SUM(I17:I30)</f>
        <v>0</v>
      </c>
      <c r="J31" s="21">
        <f>SUM(J17:J30)</f>
        <v>0</v>
      </c>
      <c r="K31" s="156"/>
    </row>
    <row r="32" spans="1:11" s="135" customFormat="1" ht="12.75">
      <c r="A32" s="150"/>
      <c r="B32" s="151"/>
      <c r="C32" s="151"/>
      <c r="D32" s="151"/>
      <c r="E32" s="152"/>
      <c r="F32" s="153"/>
      <c r="G32" s="154"/>
      <c r="H32" s="153"/>
      <c r="I32" s="155"/>
      <c r="J32" s="155"/>
      <c r="K32" s="156"/>
    </row>
    <row r="33" spans="2:11" s="135" customFormat="1" ht="12.75">
      <c r="B33" s="171" t="s">
        <v>362</v>
      </c>
      <c r="C33" s="172" t="s">
        <v>363</v>
      </c>
      <c r="D33" s="171"/>
      <c r="F33" s="153"/>
      <c r="G33" s="154"/>
      <c r="H33" s="153"/>
      <c r="I33" s="155"/>
      <c r="J33" s="155"/>
      <c r="K33" s="156"/>
    </row>
    <row r="34" spans="1:11" ht="89.25">
      <c r="A34" s="99">
        <v>1</v>
      </c>
      <c r="B34" s="89" t="s">
        <v>381</v>
      </c>
      <c r="C34" s="89" t="s">
        <v>327</v>
      </c>
      <c r="D34" s="89" t="s">
        <v>329</v>
      </c>
      <c r="E34" s="100" t="s">
        <v>102</v>
      </c>
      <c r="F34" s="22">
        <v>300</v>
      </c>
      <c r="G34" s="22">
        <v>300</v>
      </c>
      <c r="H34" s="23">
        <v>300</v>
      </c>
      <c r="I34" s="17">
        <v>0</v>
      </c>
      <c r="J34" s="24">
        <v>0</v>
      </c>
      <c r="K34" s="25" t="s">
        <v>103</v>
      </c>
    </row>
    <row r="35" spans="1:11" ht="51" customHeight="1">
      <c r="A35" s="99">
        <v>2</v>
      </c>
      <c r="B35" s="89" t="s">
        <v>382</v>
      </c>
      <c r="C35" s="89" t="s">
        <v>335</v>
      </c>
      <c r="D35" s="89" t="s">
        <v>329</v>
      </c>
      <c r="E35" s="100" t="s">
        <v>104</v>
      </c>
      <c r="F35" s="22">
        <v>1000</v>
      </c>
      <c r="G35" s="22">
        <v>1000</v>
      </c>
      <c r="H35" s="23">
        <v>1000</v>
      </c>
      <c r="I35" s="17">
        <v>0</v>
      </c>
      <c r="J35" s="24">
        <v>0</v>
      </c>
      <c r="K35" s="56" t="s">
        <v>105</v>
      </c>
    </row>
    <row r="36" spans="1:11" ht="51">
      <c r="A36" s="99">
        <v>3</v>
      </c>
      <c r="B36" s="89" t="s">
        <v>383</v>
      </c>
      <c r="C36" s="89" t="s">
        <v>441</v>
      </c>
      <c r="D36" s="89" t="s">
        <v>329</v>
      </c>
      <c r="E36" s="100" t="s">
        <v>106</v>
      </c>
      <c r="F36" s="22">
        <v>1000</v>
      </c>
      <c r="G36" s="22">
        <v>1000</v>
      </c>
      <c r="H36" s="23">
        <v>1000</v>
      </c>
      <c r="I36" s="17">
        <v>0</v>
      </c>
      <c r="J36" s="24">
        <v>0</v>
      </c>
      <c r="K36" s="25" t="s">
        <v>107</v>
      </c>
    </row>
    <row r="37" spans="1:11" ht="51">
      <c r="A37" s="99">
        <v>4</v>
      </c>
      <c r="B37" s="89" t="s">
        <v>384</v>
      </c>
      <c r="C37" s="89" t="s">
        <v>333</v>
      </c>
      <c r="D37" s="89" t="s">
        <v>329</v>
      </c>
      <c r="E37" s="100" t="s">
        <v>108</v>
      </c>
      <c r="F37" s="22">
        <v>100</v>
      </c>
      <c r="G37" s="22">
        <v>100</v>
      </c>
      <c r="H37" s="23">
        <v>100</v>
      </c>
      <c r="I37" s="17">
        <v>0</v>
      </c>
      <c r="J37" s="24">
        <v>0</v>
      </c>
      <c r="K37" s="25" t="s">
        <v>109</v>
      </c>
    </row>
    <row r="38" spans="1:11" ht="63.75">
      <c r="A38" s="99">
        <v>5</v>
      </c>
      <c r="B38" s="89" t="s">
        <v>385</v>
      </c>
      <c r="C38" s="89" t="s">
        <v>333</v>
      </c>
      <c r="D38" s="89" t="s">
        <v>329</v>
      </c>
      <c r="E38" s="100" t="s">
        <v>110</v>
      </c>
      <c r="F38" s="22">
        <v>300</v>
      </c>
      <c r="G38" s="22">
        <v>300</v>
      </c>
      <c r="H38" s="23">
        <v>300</v>
      </c>
      <c r="I38" s="17">
        <v>0</v>
      </c>
      <c r="J38" s="24">
        <v>0</v>
      </c>
      <c r="K38" s="123" t="s">
        <v>111</v>
      </c>
    </row>
    <row r="39" spans="1:11" ht="76.5">
      <c r="A39" s="99">
        <v>6</v>
      </c>
      <c r="B39" s="89" t="s">
        <v>386</v>
      </c>
      <c r="C39" s="89" t="s">
        <v>44</v>
      </c>
      <c r="D39" s="89" t="s">
        <v>329</v>
      </c>
      <c r="E39" s="101" t="s">
        <v>112</v>
      </c>
      <c r="F39" s="22">
        <v>200</v>
      </c>
      <c r="G39" s="22">
        <v>200</v>
      </c>
      <c r="H39" s="23">
        <v>200</v>
      </c>
      <c r="I39" s="17">
        <v>0</v>
      </c>
      <c r="J39" s="24">
        <v>0</v>
      </c>
      <c r="K39" s="124" t="s">
        <v>113</v>
      </c>
    </row>
    <row r="40" spans="1:11" ht="114.75">
      <c r="A40" s="99">
        <v>7</v>
      </c>
      <c r="B40" s="89" t="s">
        <v>387</v>
      </c>
      <c r="C40" s="89" t="s">
        <v>316</v>
      </c>
      <c r="D40" s="89" t="s">
        <v>329</v>
      </c>
      <c r="E40" s="102" t="s">
        <v>114</v>
      </c>
      <c r="F40" s="15">
        <v>900</v>
      </c>
      <c r="G40" s="15">
        <v>900</v>
      </c>
      <c r="H40" s="15">
        <v>900</v>
      </c>
      <c r="I40" s="17">
        <v>0</v>
      </c>
      <c r="J40" s="24">
        <v>0</v>
      </c>
      <c r="K40" s="27" t="s">
        <v>115</v>
      </c>
    </row>
    <row r="41" spans="1:11" ht="25.5">
      <c r="A41" s="99">
        <v>8</v>
      </c>
      <c r="B41" s="89" t="s">
        <v>342</v>
      </c>
      <c r="C41" s="89" t="s">
        <v>343</v>
      </c>
      <c r="D41" s="89" t="s">
        <v>329</v>
      </c>
      <c r="E41" s="102" t="s">
        <v>116</v>
      </c>
      <c r="F41" s="14">
        <v>300</v>
      </c>
      <c r="G41" s="14">
        <v>300</v>
      </c>
      <c r="H41" s="15">
        <v>300</v>
      </c>
      <c r="I41" s="17">
        <v>0</v>
      </c>
      <c r="J41" s="24">
        <v>0</v>
      </c>
      <c r="K41" s="27" t="s">
        <v>117</v>
      </c>
    </row>
    <row r="42" spans="1:11" ht="38.25">
      <c r="A42" s="99">
        <v>9</v>
      </c>
      <c r="B42" s="89" t="s">
        <v>340</v>
      </c>
      <c r="C42" s="89" t="s">
        <v>316</v>
      </c>
      <c r="D42" s="89" t="s">
        <v>329</v>
      </c>
      <c r="E42" s="98" t="s">
        <v>96</v>
      </c>
      <c r="F42" s="15">
        <v>250</v>
      </c>
      <c r="G42" s="14">
        <v>250</v>
      </c>
      <c r="H42" s="28">
        <v>250</v>
      </c>
      <c r="I42" s="17">
        <v>0</v>
      </c>
      <c r="J42" s="24">
        <v>0</v>
      </c>
      <c r="K42" s="27" t="s">
        <v>118</v>
      </c>
    </row>
    <row r="43" spans="1:11" ht="38.25">
      <c r="A43" s="99">
        <v>10</v>
      </c>
      <c r="B43" s="89" t="s">
        <v>344</v>
      </c>
      <c r="C43" s="89" t="s">
        <v>345</v>
      </c>
      <c r="D43" s="89" t="s">
        <v>329</v>
      </c>
      <c r="E43" s="102" t="s">
        <v>119</v>
      </c>
      <c r="F43" s="15">
        <v>60</v>
      </c>
      <c r="G43" s="15">
        <v>60</v>
      </c>
      <c r="H43" s="15">
        <v>60</v>
      </c>
      <c r="I43" s="17">
        <v>0</v>
      </c>
      <c r="J43" s="24">
        <v>0</v>
      </c>
      <c r="K43" s="29" t="s">
        <v>120</v>
      </c>
    </row>
    <row r="44" spans="1:11" ht="38.25">
      <c r="A44" s="99">
        <v>11</v>
      </c>
      <c r="B44" s="187">
        <v>4193</v>
      </c>
      <c r="C44" s="89" t="s">
        <v>327</v>
      </c>
      <c r="D44" s="89" t="s">
        <v>329</v>
      </c>
      <c r="E44" s="98" t="s">
        <v>121</v>
      </c>
      <c r="F44" s="14">
        <v>140</v>
      </c>
      <c r="G44" s="14">
        <v>140</v>
      </c>
      <c r="H44" s="15">
        <v>140</v>
      </c>
      <c r="I44" s="17">
        <v>0</v>
      </c>
      <c r="J44" s="24">
        <v>0</v>
      </c>
      <c r="K44" s="18" t="s">
        <v>348</v>
      </c>
    </row>
    <row r="45" spans="1:11" ht="102">
      <c r="A45" s="99">
        <v>12</v>
      </c>
      <c r="B45" s="89" t="s">
        <v>346</v>
      </c>
      <c r="C45" s="89" t="s">
        <v>333</v>
      </c>
      <c r="D45" s="89" t="s">
        <v>329</v>
      </c>
      <c r="E45" s="102" t="s">
        <v>122</v>
      </c>
      <c r="F45" s="15">
        <v>17400</v>
      </c>
      <c r="G45" s="14">
        <v>17400</v>
      </c>
      <c r="H45" s="15">
        <v>17400</v>
      </c>
      <c r="I45" s="17">
        <v>0</v>
      </c>
      <c r="J45" s="24">
        <v>0</v>
      </c>
      <c r="K45" s="18" t="s">
        <v>483</v>
      </c>
    </row>
    <row r="46" spans="1:11" ht="89.25">
      <c r="A46" s="99">
        <v>13</v>
      </c>
      <c r="B46" s="89" t="s">
        <v>442</v>
      </c>
      <c r="C46" s="89" t="s">
        <v>347</v>
      </c>
      <c r="D46" s="89" t="s">
        <v>329</v>
      </c>
      <c r="E46" s="103" t="s">
        <v>123</v>
      </c>
      <c r="F46" s="30">
        <v>3600</v>
      </c>
      <c r="G46" s="30">
        <v>2000</v>
      </c>
      <c r="H46" s="17">
        <v>500</v>
      </c>
      <c r="I46" s="17">
        <v>1500</v>
      </c>
      <c r="J46" s="24">
        <v>0</v>
      </c>
      <c r="K46" s="31" t="s">
        <v>124</v>
      </c>
    </row>
    <row r="47" spans="1:11" ht="25.5">
      <c r="A47" s="99">
        <v>14</v>
      </c>
      <c r="B47" s="89" t="s">
        <v>388</v>
      </c>
      <c r="C47" s="89" t="s">
        <v>319</v>
      </c>
      <c r="D47" s="89" t="s">
        <v>329</v>
      </c>
      <c r="E47" s="100" t="s">
        <v>125</v>
      </c>
      <c r="F47" s="23">
        <v>2000</v>
      </c>
      <c r="G47" s="22">
        <v>2000</v>
      </c>
      <c r="H47" s="23">
        <v>2000</v>
      </c>
      <c r="I47" s="17">
        <v>0</v>
      </c>
      <c r="J47" s="24">
        <v>0</v>
      </c>
      <c r="K47" s="25" t="s">
        <v>126</v>
      </c>
    </row>
    <row r="48" spans="1:11" ht="51">
      <c r="A48" s="99">
        <v>15</v>
      </c>
      <c r="B48" s="89"/>
      <c r="C48" s="89" t="s">
        <v>333</v>
      </c>
      <c r="D48" s="89" t="s">
        <v>329</v>
      </c>
      <c r="E48" s="104" t="s">
        <v>127</v>
      </c>
      <c r="F48" s="32">
        <f>500+7000</f>
        <v>7500</v>
      </c>
      <c r="G48" s="32">
        <f>500+7000</f>
        <v>7500</v>
      </c>
      <c r="H48" s="32">
        <f>500+7000</f>
        <v>7500</v>
      </c>
      <c r="I48" s="33">
        <v>0</v>
      </c>
      <c r="J48" s="24">
        <v>0</v>
      </c>
      <c r="K48" s="141" t="s">
        <v>444</v>
      </c>
    </row>
    <row r="49" spans="1:11" ht="51">
      <c r="A49" s="99">
        <v>16</v>
      </c>
      <c r="B49" s="89" t="s">
        <v>389</v>
      </c>
      <c r="C49" s="89" t="s">
        <v>316</v>
      </c>
      <c r="D49" s="89" t="s">
        <v>329</v>
      </c>
      <c r="E49" s="98" t="s">
        <v>128</v>
      </c>
      <c r="F49" s="15">
        <v>100</v>
      </c>
      <c r="G49" s="14">
        <v>100</v>
      </c>
      <c r="H49" s="15">
        <v>100</v>
      </c>
      <c r="I49" s="17">
        <v>0</v>
      </c>
      <c r="J49" s="24">
        <v>0</v>
      </c>
      <c r="K49" s="18" t="s">
        <v>349</v>
      </c>
    </row>
    <row r="50" spans="1:11" ht="38.25">
      <c r="A50" s="99">
        <v>17</v>
      </c>
      <c r="B50" s="89" t="s">
        <v>390</v>
      </c>
      <c r="C50" s="89" t="s">
        <v>44</v>
      </c>
      <c r="D50" s="89" t="s">
        <v>329</v>
      </c>
      <c r="E50" s="103" t="s">
        <v>129</v>
      </c>
      <c r="F50" s="30">
        <v>130</v>
      </c>
      <c r="G50" s="34">
        <v>130</v>
      </c>
      <c r="H50" s="30">
        <v>130</v>
      </c>
      <c r="I50" s="17">
        <v>0</v>
      </c>
      <c r="J50" s="24">
        <v>0</v>
      </c>
      <c r="K50" s="35" t="s">
        <v>350</v>
      </c>
    </row>
    <row r="51" spans="1:11" ht="89.25">
      <c r="A51" s="99">
        <v>18</v>
      </c>
      <c r="B51" s="89" t="s">
        <v>45</v>
      </c>
      <c r="C51" s="89" t="s">
        <v>335</v>
      </c>
      <c r="D51" s="89" t="s">
        <v>329</v>
      </c>
      <c r="E51" s="101" t="s">
        <v>130</v>
      </c>
      <c r="F51" s="36">
        <v>600</v>
      </c>
      <c r="G51" s="36">
        <v>600</v>
      </c>
      <c r="H51" s="36">
        <v>600</v>
      </c>
      <c r="I51" s="17">
        <v>0</v>
      </c>
      <c r="J51" s="24">
        <v>0</v>
      </c>
      <c r="K51" s="37" t="s">
        <v>131</v>
      </c>
    </row>
    <row r="52" spans="1:11" ht="25.5">
      <c r="A52" s="99">
        <v>19</v>
      </c>
      <c r="B52" s="89" t="s">
        <v>391</v>
      </c>
      <c r="C52" s="89" t="s">
        <v>316</v>
      </c>
      <c r="D52" s="89" t="s">
        <v>329</v>
      </c>
      <c r="E52" s="102" t="s">
        <v>132</v>
      </c>
      <c r="F52" s="15">
        <v>120</v>
      </c>
      <c r="G52" s="15">
        <v>120</v>
      </c>
      <c r="H52" s="17">
        <v>120</v>
      </c>
      <c r="I52" s="17">
        <v>0</v>
      </c>
      <c r="J52" s="24">
        <v>0</v>
      </c>
      <c r="K52" s="38" t="s">
        <v>133</v>
      </c>
    </row>
    <row r="53" spans="1:11" ht="25.5">
      <c r="A53" s="99">
        <v>20</v>
      </c>
      <c r="B53" s="89" t="s">
        <v>0</v>
      </c>
      <c r="C53" s="89" t="s">
        <v>1</v>
      </c>
      <c r="D53" s="89" t="s">
        <v>329</v>
      </c>
      <c r="E53" s="105" t="s">
        <v>443</v>
      </c>
      <c r="F53" s="39">
        <v>800</v>
      </c>
      <c r="G53" s="39">
        <v>800</v>
      </c>
      <c r="H53" s="33">
        <v>800</v>
      </c>
      <c r="I53" s="17">
        <v>0</v>
      </c>
      <c r="J53" s="24">
        <v>0</v>
      </c>
      <c r="K53" s="40" t="s">
        <v>135</v>
      </c>
    </row>
    <row r="54" spans="1:11" ht="12.75">
      <c r="A54" s="99">
        <v>21</v>
      </c>
      <c r="B54" s="89" t="s">
        <v>392</v>
      </c>
      <c r="C54" s="89" t="s">
        <v>2</v>
      </c>
      <c r="D54" s="89" t="s">
        <v>329</v>
      </c>
      <c r="E54" s="105" t="s">
        <v>136</v>
      </c>
      <c r="F54" s="39">
        <v>500</v>
      </c>
      <c r="G54" s="39">
        <v>500</v>
      </c>
      <c r="H54" s="33">
        <v>500</v>
      </c>
      <c r="I54" s="17">
        <v>0</v>
      </c>
      <c r="J54" s="24">
        <v>0</v>
      </c>
      <c r="K54" s="40" t="s">
        <v>137</v>
      </c>
    </row>
    <row r="55" spans="1:11" ht="38.25">
      <c r="A55" s="99">
        <v>22</v>
      </c>
      <c r="B55" s="89" t="s">
        <v>393</v>
      </c>
      <c r="C55" s="89" t="s">
        <v>327</v>
      </c>
      <c r="D55" s="89" t="s">
        <v>329</v>
      </c>
      <c r="E55" s="105" t="s">
        <v>138</v>
      </c>
      <c r="F55" s="39">
        <v>1000</v>
      </c>
      <c r="G55" s="39">
        <v>1000</v>
      </c>
      <c r="H55" s="33">
        <v>1000</v>
      </c>
      <c r="I55" s="17">
        <v>0</v>
      </c>
      <c r="J55" s="24">
        <v>0</v>
      </c>
      <c r="K55" s="40" t="s">
        <v>139</v>
      </c>
    </row>
    <row r="56" spans="1:11" ht="12.75">
      <c r="A56" s="99">
        <v>23</v>
      </c>
      <c r="B56" s="89" t="s">
        <v>394</v>
      </c>
      <c r="C56" s="89" t="s">
        <v>459</v>
      </c>
      <c r="D56" s="89" t="s">
        <v>329</v>
      </c>
      <c r="E56" s="92" t="s">
        <v>140</v>
      </c>
      <c r="F56" s="5">
        <v>1000</v>
      </c>
      <c r="G56" s="5">
        <v>1000</v>
      </c>
      <c r="H56" s="5">
        <v>1000</v>
      </c>
      <c r="I56" s="17">
        <v>0</v>
      </c>
      <c r="J56" s="24">
        <v>0</v>
      </c>
      <c r="K56" s="6" t="s">
        <v>141</v>
      </c>
    </row>
    <row r="57" spans="1:11" ht="89.25">
      <c r="A57" s="99">
        <v>24</v>
      </c>
      <c r="B57" s="89" t="s">
        <v>344</v>
      </c>
      <c r="C57" s="89" t="s">
        <v>345</v>
      </c>
      <c r="D57" s="89" t="s">
        <v>329</v>
      </c>
      <c r="E57" s="95" t="s">
        <v>119</v>
      </c>
      <c r="F57" s="10">
        <v>1210</v>
      </c>
      <c r="G57" s="10">
        <v>1210</v>
      </c>
      <c r="H57" s="10">
        <v>1210</v>
      </c>
      <c r="I57" s="17">
        <v>0</v>
      </c>
      <c r="J57" s="24">
        <v>0</v>
      </c>
      <c r="K57" s="13" t="s">
        <v>142</v>
      </c>
    </row>
    <row r="58" spans="1:11" ht="12.75">
      <c r="A58" s="99">
        <v>25</v>
      </c>
      <c r="B58" s="88" t="s">
        <v>395</v>
      </c>
      <c r="C58" s="88" t="s">
        <v>327</v>
      </c>
      <c r="D58" s="88" t="s">
        <v>329</v>
      </c>
      <c r="E58" s="95" t="s">
        <v>143</v>
      </c>
      <c r="F58" s="10">
        <v>500</v>
      </c>
      <c r="G58" s="10">
        <v>500</v>
      </c>
      <c r="H58" s="10">
        <v>500</v>
      </c>
      <c r="I58" s="10">
        <v>0</v>
      </c>
      <c r="J58" s="24">
        <v>0</v>
      </c>
      <c r="K58" s="13" t="s">
        <v>144</v>
      </c>
    </row>
    <row r="59" spans="1:11" ht="63.75">
      <c r="A59" s="99">
        <v>26</v>
      </c>
      <c r="B59" s="89" t="s">
        <v>462</v>
      </c>
      <c r="C59" s="89" t="s">
        <v>316</v>
      </c>
      <c r="D59" s="89" t="s">
        <v>329</v>
      </c>
      <c r="E59" s="106" t="s">
        <v>145</v>
      </c>
      <c r="F59" s="36">
        <v>500</v>
      </c>
      <c r="G59" s="42">
        <v>500</v>
      </c>
      <c r="H59" s="36">
        <v>500</v>
      </c>
      <c r="I59" s="17">
        <v>0</v>
      </c>
      <c r="J59" s="24">
        <v>0</v>
      </c>
      <c r="K59" s="37" t="s">
        <v>456</v>
      </c>
    </row>
    <row r="60" spans="1:11" ht="26.25" thickBot="1">
      <c r="A60" s="99">
        <v>27</v>
      </c>
      <c r="B60" s="89" t="s">
        <v>396</v>
      </c>
      <c r="C60" s="89" t="s">
        <v>459</v>
      </c>
      <c r="D60" s="89" t="s">
        <v>329</v>
      </c>
      <c r="E60" s="106" t="s">
        <v>146</v>
      </c>
      <c r="F60" s="36">
        <v>123</v>
      </c>
      <c r="G60" s="42">
        <v>123</v>
      </c>
      <c r="H60" s="36">
        <v>123</v>
      </c>
      <c r="I60" s="17">
        <v>0</v>
      </c>
      <c r="J60" s="24">
        <v>0</v>
      </c>
      <c r="K60" s="37" t="s">
        <v>147</v>
      </c>
    </row>
    <row r="61" spans="2:11" s="135" customFormat="1" ht="14.25" customHeight="1" thickBot="1" thickTop="1">
      <c r="B61" s="215" t="s">
        <v>364</v>
      </c>
      <c r="C61" s="216"/>
      <c r="D61" s="216"/>
      <c r="E61" s="217"/>
      <c r="F61" s="173">
        <f>SUM(F34:F60)</f>
        <v>41633</v>
      </c>
      <c r="G61" s="173">
        <f>SUM(G34:G60)</f>
        <v>40033</v>
      </c>
      <c r="H61" s="173">
        <f>SUM(H34:H60)</f>
        <v>38533</v>
      </c>
      <c r="I61" s="173">
        <f>SUM(I34:I60)</f>
        <v>1500</v>
      </c>
      <c r="J61" s="173">
        <f>SUM(J34:J60)</f>
        <v>0</v>
      </c>
      <c r="K61" s="161"/>
    </row>
    <row r="62" spans="2:11" s="135" customFormat="1" ht="14.25" customHeight="1" thickTop="1">
      <c r="B62" s="174"/>
      <c r="C62" s="174"/>
      <c r="D62" s="174"/>
      <c r="E62" s="174"/>
      <c r="F62" s="12"/>
      <c r="G62" s="12"/>
      <c r="H62" s="12"/>
      <c r="I62" s="12"/>
      <c r="J62" s="12"/>
      <c r="K62" s="161"/>
    </row>
    <row r="63" spans="1:11" s="135" customFormat="1" ht="12.75">
      <c r="A63" s="150"/>
      <c r="B63" s="151"/>
      <c r="C63" s="151"/>
      <c r="D63" s="151"/>
      <c r="E63" s="157"/>
      <c r="F63" s="158"/>
      <c r="G63" s="159"/>
      <c r="H63" s="158"/>
      <c r="I63" s="155"/>
      <c r="J63" s="160"/>
      <c r="K63" s="161"/>
    </row>
    <row r="64" spans="1:11" s="163" customFormat="1" ht="12.75">
      <c r="A64" s="150"/>
      <c r="B64" s="171" t="s">
        <v>365</v>
      </c>
      <c r="C64" s="172" t="s">
        <v>366</v>
      </c>
      <c r="D64" s="171"/>
      <c r="E64" s="171"/>
      <c r="G64" s="158"/>
      <c r="H64" s="158"/>
      <c r="I64" s="155"/>
      <c r="J64" s="160"/>
      <c r="K64" s="162"/>
    </row>
    <row r="65" spans="1:11" ht="102" customHeight="1">
      <c r="A65" s="220">
        <v>1</v>
      </c>
      <c r="B65" s="237" t="s">
        <v>3</v>
      </c>
      <c r="C65" s="237" t="s">
        <v>319</v>
      </c>
      <c r="D65" s="89" t="s">
        <v>317</v>
      </c>
      <c r="E65" s="230" t="s">
        <v>148</v>
      </c>
      <c r="F65" s="219">
        <v>68360</v>
      </c>
      <c r="G65" s="5">
        <f>34000-3360</f>
        <v>30640</v>
      </c>
      <c r="H65" s="5">
        <f>34000-3360</f>
        <v>30640</v>
      </c>
      <c r="I65" s="5">
        <v>0</v>
      </c>
      <c r="J65" s="219">
        <f>F65-G65-G66</f>
        <v>34360</v>
      </c>
      <c r="K65" s="251" t="s">
        <v>472</v>
      </c>
    </row>
    <row r="66" spans="1:11" ht="14.25" customHeight="1">
      <c r="A66" s="221"/>
      <c r="B66" s="238"/>
      <c r="C66" s="238"/>
      <c r="D66" s="89" t="s">
        <v>6</v>
      </c>
      <c r="E66" s="214"/>
      <c r="F66" s="231"/>
      <c r="G66" s="5">
        <v>3360</v>
      </c>
      <c r="H66" s="45">
        <v>3360</v>
      </c>
      <c r="I66" s="5">
        <v>0</v>
      </c>
      <c r="J66" s="231"/>
      <c r="K66" s="252"/>
    </row>
    <row r="67" spans="1:11" ht="38.25">
      <c r="A67" s="99">
        <v>2</v>
      </c>
      <c r="B67" s="89" t="s">
        <v>397</v>
      </c>
      <c r="C67" s="89" t="s">
        <v>316</v>
      </c>
      <c r="D67" s="89" t="s">
        <v>317</v>
      </c>
      <c r="E67" s="106" t="s">
        <v>149</v>
      </c>
      <c r="F67" s="42">
        <v>1800</v>
      </c>
      <c r="G67" s="42">
        <v>1800</v>
      </c>
      <c r="H67" s="36">
        <v>1800</v>
      </c>
      <c r="I67" s="24">
        <v>0</v>
      </c>
      <c r="J67" s="24">
        <v>0</v>
      </c>
      <c r="K67" s="37" t="s">
        <v>150</v>
      </c>
    </row>
    <row r="68" spans="1:11" ht="25.5">
      <c r="A68" s="99">
        <v>3</v>
      </c>
      <c r="B68" s="89" t="s">
        <v>0</v>
      </c>
      <c r="C68" s="89" t="s">
        <v>1</v>
      </c>
      <c r="D68" s="89" t="s">
        <v>317</v>
      </c>
      <c r="E68" s="92" t="s">
        <v>134</v>
      </c>
      <c r="F68" s="5">
        <v>59560</v>
      </c>
      <c r="G68" s="5">
        <v>17400</v>
      </c>
      <c r="H68" s="5">
        <f>17400</f>
        <v>17400</v>
      </c>
      <c r="I68" s="5">
        <v>42160</v>
      </c>
      <c r="J68" s="46">
        <v>0</v>
      </c>
      <c r="K68" s="6" t="s">
        <v>151</v>
      </c>
    </row>
    <row r="69" spans="1:11" ht="38.25">
      <c r="A69" s="99">
        <v>4</v>
      </c>
      <c r="B69" s="89"/>
      <c r="C69" s="89" t="s">
        <v>4</v>
      </c>
      <c r="D69" s="89" t="s">
        <v>317</v>
      </c>
      <c r="E69" s="92" t="s">
        <v>152</v>
      </c>
      <c r="F69" s="5">
        <v>3500</v>
      </c>
      <c r="G69" s="5">
        <v>3500</v>
      </c>
      <c r="H69" s="5">
        <v>3500</v>
      </c>
      <c r="I69" s="5">
        <v>0</v>
      </c>
      <c r="J69" s="46">
        <v>0</v>
      </c>
      <c r="K69" s="6" t="s">
        <v>153</v>
      </c>
    </row>
    <row r="70" spans="1:11" ht="63.75">
      <c r="A70" s="99">
        <v>5</v>
      </c>
      <c r="B70" s="89"/>
      <c r="C70" s="89" t="s">
        <v>319</v>
      </c>
      <c r="D70" s="89" t="s">
        <v>317</v>
      </c>
      <c r="E70" s="92" t="s">
        <v>154</v>
      </c>
      <c r="F70" s="5">
        <v>2000</v>
      </c>
      <c r="G70" s="5">
        <v>2000</v>
      </c>
      <c r="H70" s="5">
        <v>2000</v>
      </c>
      <c r="I70" s="5">
        <v>0</v>
      </c>
      <c r="J70" s="46">
        <v>0</v>
      </c>
      <c r="K70" s="6" t="s">
        <v>474</v>
      </c>
    </row>
    <row r="71" spans="1:11" ht="20.25" customHeight="1">
      <c r="A71" s="99">
        <v>6</v>
      </c>
      <c r="B71" s="89"/>
      <c r="C71" s="89" t="s">
        <v>319</v>
      </c>
      <c r="D71" s="89" t="s">
        <v>473</v>
      </c>
      <c r="E71" s="92" t="s">
        <v>155</v>
      </c>
      <c r="F71" s="5">
        <v>2000</v>
      </c>
      <c r="G71" s="5">
        <v>2000</v>
      </c>
      <c r="H71" s="5">
        <v>2000</v>
      </c>
      <c r="I71" s="5">
        <v>0</v>
      </c>
      <c r="J71" s="46">
        <v>0</v>
      </c>
      <c r="K71" s="6" t="s">
        <v>156</v>
      </c>
    </row>
    <row r="72" spans="1:11" ht="19.5" customHeight="1">
      <c r="A72" s="99">
        <v>7</v>
      </c>
      <c r="B72" s="89"/>
      <c r="C72" s="89" t="s">
        <v>319</v>
      </c>
      <c r="D72" s="89" t="s">
        <v>317</v>
      </c>
      <c r="E72" s="92" t="s">
        <v>157</v>
      </c>
      <c r="F72" s="5">
        <v>3000</v>
      </c>
      <c r="G72" s="5">
        <v>3000</v>
      </c>
      <c r="H72" s="5">
        <v>3000</v>
      </c>
      <c r="I72" s="5">
        <v>0</v>
      </c>
      <c r="J72" s="46">
        <v>0</v>
      </c>
      <c r="K72" s="6" t="s">
        <v>156</v>
      </c>
    </row>
    <row r="73" spans="1:11" ht="76.5">
      <c r="A73" s="99">
        <v>8</v>
      </c>
      <c r="B73" s="89"/>
      <c r="C73" s="89" t="s">
        <v>316</v>
      </c>
      <c r="D73" s="89" t="s">
        <v>473</v>
      </c>
      <c r="E73" s="92" t="s">
        <v>158</v>
      </c>
      <c r="F73" s="5">
        <v>2000</v>
      </c>
      <c r="G73" s="5">
        <v>2000</v>
      </c>
      <c r="H73" s="5">
        <v>2000</v>
      </c>
      <c r="I73" s="5">
        <v>0</v>
      </c>
      <c r="J73" s="46">
        <v>0</v>
      </c>
      <c r="K73" s="136" t="s">
        <v>475</v>
      </c>
    </row>
    <row r="74" spans="1:11" ht="38.25">
      <c r="A74" s="99">
        <v>9</v>
      </c>
      <c r="B74" s="89" t="s">
        <v>340</v>
      </c>
      <c r="C74" s="89" t="s">
        <v>316</v>
      </c>
      <c r="D74" s="89" t="s">
        <v>317</v>
      </c>
      <c r="E74" s="92" t="s">
        <v>159</v>
      </c>
      <c r="F74" s="5">
        <v>1100</v>
      </c>
      <c r="G74" s="5">
        <v>1100</v>
      </c>
      <c r="H74" s="5">
        <v>1100</v>
      </c>
      <c r="I74" s="5">
        <v>0</v>
      </c>
      <c r="J74" s="46">
        <v>0</v>
      </c>
      <c r="K74" s="6" t="s">
        <v>160</v>
      </c>
    </row>
    <row r="75" spans="1:11" ht="63.75">
      <c r="A75" s="99">
        <v>10</v>
      </c>
      <c r="B75" s="89" t="s">
        <v>42</v>
      </c>
      <c r="C75" s="89" t="s">
        <v>43</v>
      </c>
      <c r="D75" s="89" t="s">
        <v>317</v>
      </c>
      <c r="E75" s="92" t="s">
        <v>161</v>
      </c>
      <c r="F75" s="47">
        <v>3000</v>
      </c>
      <c r="G75" s="47">
        <v>3000</v>
      </c>
      <c r="H75" s="47">
        <v>3000</v>
      </c>
      <c r="I75" s="5">
        <v>0</v>
      </c>
      <c r="J75" s="46">
        <v>0</v>
      </c>
      <c r="K75" s="35" t="s">
        <v>162</v>
      </c>
    </row>
    <row r="76" spans="1:11" ht="76.5">
      <c r="A76" s="99">
        <v>11</v>
      </c>
      <c r="B76" s="89" t="s">
        <v>446</v>
      </c>
      <c r="C76" s="89" t="s">
        <v>5</v>
      </c>
      <c r="D76" s="89" t="s">
        <v>317</v>
      </c>
      <c r="E76" s="103" t="s">
        <v>445</v>
      </c>
      <c r="F76" s="30">
        <v>10000</v>
      </c>
      <c r="G76" s="30">
        <v>10000</v>
      </c>
      <c r="H76" s="30">
        <v>1000</v>
      </c>
      <c r="I76" s="17">
        <v>9000</v>
      </c>
      <c r="J76" s="46">
        <v>0</v>
      </c>
      <c r="K76" s="31" t="s">
        <v>455</v>
      </c>
    </row>
    <row r="77" spans="1:11" ht="76.5">
      <c r="A77" s="99">
        <v>12</v>
      </c>
      <c r="B77" s="89" t="s">
        <v>46</v>
      </c>
      <c r="C77" s="89" t="s">
        <v>316</v>
      </c>
      <c r="D77" s="89" t="s">
        <v>317</v>
      </c>
      <c r="E77" s="108" t="s">
        <v>163</v>
      </c>
      <c r="F77" s="34">
        <v>7000</v>
      </c>
      <c r="G77" s="34">
        <v>7000</v>
      </c>
      <c r="H77" s="30">
        <v>7000</v>
      </c>
      <c r="I77" s="17">
        <v>0</v>
      </c>
      <c r="J77" s="46">
        <v>0</v>
      </c>
      <c r="K77" s="35" t="s">
        <v>164</v>
      </c>
    </row>
    <row r="78" spans="1:11" ht="51">
      <c r="A78" s="99">
        <v>13</v>
      </c>
      <c r="B78" s="89" t="s">
        <v>46</v>
      </c>
      <c r="C78" s="89" t="s">
        <v>316</v>
      </c>
      <c r="D78" s="89" t="s">
        <v>317</v>
      </c>
      <c r="E78" s="108" t="s">
        <v>165</v>
      </c>
      <c r="F78" s="34">
        <v>6000</v>
      </c>
      <c r="G78" s="34">
        <v>6000</v>
      </c>
      <c r="H78" s="30">
        <v>6000</v>
      </c>
      <c r="I78" s="17">
        <v>0</v>
      </c>
      <c r="J78" s="46">
        <v>0</v>
      </c>
      <c r="K78" s="35" t="s">
        <v>166</v>
      </c>
    </row>
    <row r="79" spans="1:11" ht="51">
      <c r="A79" s="99">
        <v>14</v>
      </c>
      <c r="B79" s="89" t="s">
        <v>47</v>
      </c>
      <c r="C79" s="89" t="s">
        <v>5</v>
      </c>
      <c r="D79" s="89" t="s">
        <v>317</v>
      </c>
      <c r="E79" s="98" t="s">
        <v>167</v>
      </c>
      <c r="F79" s="14">
        <v>4083</v>
      </c>
      <c r="G79" s="14">
        <v>4083</v>
      </c>
      <c r="H79" s="15">
        <v>4083</v>
      </c>
      <c r="I79" s="17">
        <v>0</v>
      </c>
      <c r="J79" s="46">
        <v>0</v>
      </c>
      <c r="K79" s="27" t="s">
        <v>168</v>
      </c>
    </row>
    <row r="80" spans="1:11" ht="38.25">
      <c r="A80" s="99">
        <v>15</v>
      </c>
      <c r="B80" s="89" t="s">
        <v>48</v>
      </c>
      <c r="C80" s="89" t="s">
        <v>1</v>
      </c>
      <c r="D80" s="89" t="s">
        <v>6</v>
      </c>
      <c r="E80" s="98" t="s">
        <v>169</v>
      </c>
      <c r="F80" s="14">
        <v>3000</v>
      </c>
      <c r="G80" s="14">
        <v>3000</v>
      </c>
      <c r="H80" s="15">
        <v>3000</v>
      </c>
      <c r="I80" s="17">
        <v>0</v>
      </c>
      <c r="J80" s="46">
        <v>0</v>
      </c>
      <c r="K80" s="27" t="s">
        <v>170</v>
      </c>
    </row>
    <row r="81" spans="1:11" ht="63.75">
      <c r="A81" s="99">
        <v>16</v>
      </c>
      <c r="B81" s="89" t="s">
        <v>337</v>
      </c>
      <c r="C81" s="89" t="s">
        <v>333</v>
      </c>
      <c r="D81" s="89" t="s">
        <v>317</v>
      </c>
      <c r="E81" s="98" t="s">
        <v>171</v>
      </c>
      <c r="F81" s="14">
        <v>3500</v>
      </c>
      <c r="G81" s="14">
        <v>3500</v>
      </c>
      <c r="H81" s="15">
        <v>3500</v>
      </c>
      <c r="I81" s="17">
        <v>0</v>
      </c>
      <c r="J81" s="46">
        <v>0</v>
      </c>
      <c r="K81" s="27" t="s">
        <v>172</v>
      </c>
    </row>
    <row r="82" spans="1:11" ht="51">
      <c r="A82" s="99">
        <v>17</v>
      </c>
      <c r="B82" s="89" t="s">
        <v>328</v>
      </c>
      <c r="C82" s="89" t="s">
        <v>316</v>
      </c>
      <c r="D82" s="89" t="s">
        <v>317</v>
      </c>
      <c r="E82" s="102" t="s">
        <v>77</v>
      </c>
      <c r="F82" s="15">
        <v>11900</v>
      </c>
      <c r="G82" s="15">
        <v>3600</v>
      </c>
      <c r="H82" s="17">
        <v>3600</v>
      </c>
      <c r="I82" s="17">
        <v>8300</v>
      </c>
      <c r="J82" s="46">
        <v>0</v>
      </c>
      <c r="K82" s="29" t="s">
        <v>173</v>
      </c>
    </row>
    <row r="83" spans="1:11" ht="102">
      <c r="A83" s="99">
        <v>18</v>
      </c>
      <c r="B83" s="89" t="s">
        <v>7</v>
      </c>
      <c r="C83" s="89" t="s">
        <v>8</v>
      </c>
      <c r="D83" s="89" t="s">
        <v>317</v>
      </c>
      <c r="E83" s="102" t="s">
        <v>174</v>
      </c>
      <c r="F83" s="14">
        <v>7000</v>
      </c>
      <c r="G83" s="14">
        <v>7000</v>
      </c>
      <c r="H83" s="15">
        <v>2600</v>
      </c>
      <c r="I83" s="17">
        <v>4400</v>
      </c>
      <c r="J83" s="46">
        <v>0</v>
      </c>
      <c r="K83" s="136" t="s">
        <v>175</v>
      </c>
    </row>
    <row r="84" spans="1:11" ht="38.25">
      <c r="A84" s="99">
        <v>19</v>
      </c>
      <c r="B84" s="89" t="s">
        <v>398</v>
      </c>
      <c r="C84" s="89" t="s">
        <v>345</v>
      </c>
      <c r="D84" s="89" t="s">
        <v>317</v>
      </c>
      <c r="E84" s="98" t="s">
        <v>176</v>
      </c>
      <c r="F84" s="14">
        <v>5800</v>
      </c>
      <c r="G84" s="14">
        <v>5800</v>
      </c>
      <c r="H84" s="15">
        <v>5800</v>
      </c>
      <c r="I84" s="17">
        <v>0</v>
      </c>
      <c r="J84" s="46">
        <v>0</v>
      </c>
      <c r="K84" s="18" t="s">
        <v>177</v>
      </c>
    </row>
    <row r="85" spans="1:11" ht="38.25">
      <c r="A85" s="99">
        <v>20</v>
      </c>
      <c r="B85" s="89" t="s">
        <v>399</v>
      </c>
      <c r="C85" s="89" t="s">
        <v>345</v>
      </c>
      <c r="D85" s="89" t="s">
        <v>317</v>
      </c>
      <c r="E85" s="98" t="s">
        <v>178</v>
      </c>
      <c r="F85" s="14">
        <v>7600</v>
      </c>
      <c r="G85" s="14">
        <v>7600</v>
      </c>
      <c r="H85" s="15">
        <v>7600</v>
      </c>
      <c r="I85" s="17">
        <v>0</v>
      </c>
      <c r="J85" s="46">
        <v>0</v>
      </c>
      <c r="K85" s="18" t="s">
        <v>179</v>
      </c>
    </row>
    <row r="86" spans="1:11" ht="38.25">
      <c r="A86" s="99">
        <v>21</v>
      </c>
      <c r="B86" s="88" t="s">
        <v>336</v>
      </c>
      <c r="C86" s="88" t="s">
        <v>316</v>
      </c>
      <c r="D86" s="89" t="s">
        <v>317</v>
      </c>
      <c r="E86" s="98" t="s">
        <v>180</v>
      </c>
      <c r="F86" s="14">
        <v>12200</v>
      </c>
      <c r="G86" s="14">
        <v>12200</v>
      </c>
      <c r="H86" s="15">
        <v>6100</v>
      </c>
      <c r="I86" s="17">
        <v>6100</v>
      </c>
      <c r="J86" s="46">
        <v>0</v>
      </c>
      <c r="K86" s="27" t="s">
        <v>181</v>
      </c>
    </row>
    <row r="87" spans="1:11" ht="63.75">
      <c r="A87" s="113">
        <v>22</v>
      </c>
      <c r="B87" s="149" t="s">
        <v>49</v>
      </c>
      <c r="C87" s="149" t="s">
        <v>323</v>
      </c>
      <c r="D87" s="149" t="s">
        <v>317</v>
      </c>
      <c r="E87" s="109" t="s">
        <v>182</v>
      </c>
      <c r="F87" s="44">
        <v>500</v>
      </c>
      <c r="G87" s="44">
        <v>500</v>
      </c>
      <c r="H87" s="39">
        <v>500</v>
      </c>
      <c r="I87" s="33">
        <v>0</v>
      </c>
      <c r="J87" s="204">
        <v>0</v>
      </c>
      <c r="K87" s="68" t="s">
        <v>454</v>
      </c>
    </row>
    <row r="88" spans="1:11" s="208" customFormat="1" ht="76.5">
      <c r="A88" s="99">
        <v>23</v>
      </c>
      <c r="B88" s="89" t="s">
        <v>9</v>
      </c>
      <c r="C88" s="89" t="s">
        <v>5</v>
      </c>
      <c r="D88" s="89" t="s">
        <v>317</v>
      </c>
      <c r="E88" s="102" t="s">
        <v>183</v>
      </c>
      <c r="F88" s="15">
        <v>153000</v>
      </c>
      <c r="G88" s="17">
        <f>6655+63963</f>
        <v>70618</v>
      </c>
      <c r="H88" s="17">
        <f>6655+63963</f>
        <v>70618</v>
      </c>
      <c r="I88" s="17"/>
      <c r="J88" s="17">
        <f>F88-G88</f>
        <v>82382</v>
      </c>
      <c r="K88" s="27" t="s">
        <v>484</v>
      </c>
    </row>
    <row r="89" spans="1:11" ht="102">
      <c r="A89" s="207">
        <v>24</v>
      </c>
      <c r="B89" s="205" t="s">
        <v>447</v>
      </c>
      <c r="C89" s="205" t="s">
        <v>333</v>
      </c>
      <c r="D89" s="205" t="s">
        <v>317</v>
      </c>
      <c r="E89" s="209" t="s">
        <v>184</v>
      </c>
      <c r="F89" s="210">
        <v>660000</v>
      </c>
      <c r="G89" s="210">
        <v>40000</v>
      </c>
      <c r="H89" s="211">
        <v>20000</v>
      </c>
      <c r="I89" s="212">
        <v>20000</v>
      </c>
      <c r="J89" s="212">
        <v>620000</v>
      </c>
      <c r="K89" s="213" t="s">
        <v>185</v>
      </c>
    </row>
    <row r="90" spans="1:11" ht="25.5">
      <c r="A90" s="99">
        <v>25</v>
      </c>
      <c r="B90" s="89" t="s">
        <v>50</v>
      </c>
      <c r="C90" s="89" t="s">
        <v>316</v>
      </c>
      <c r="D90" s="89" t="s">
        <v>317</v>
      </c>
      <c r="E90" s="109" t="s">
        <v>186</v>
      </c>
      <c r="F90" s="44">
        <v>2000</v>
      </c>
      <c r="G90" s="44">
        <v>2000</v>
      </c>
      <c r="H90" s="39">
        <v>2000</v>
      </c>
      <c r="I90" s="33">
        <v>0</v>
      </c>
      <c r="J90" s="33">
        <v>0</v>
      </c>
      <c r="K90" s="27" t="s">
        <v>187</v>
      </c>
    </row>
    <row r="91" spans="1:11" ht="63.75" customHeight="1">
      <c r="A91" s="220">
        <v>26</v>
      </c>
      <c r="B91" s="237" t="s">
        <v>387</v>
      </c>
      <c r="C91" s="237" t="s">
        <v>316</v>
      </c>
      <c r="D91" s="89" t="s">
        <v>317</v>
      </c>
      <c r="E91" s="253" t="s">
        <v>114</v>
      </c>
      <c r="F91" s="255">
        <v>23750</v>
      </c>
      <c r="G91" s="44">
        <f>2250-1750</f>
        <v>500</v>
      </c>
      <c r="H91" s="44">
        <f>2250-1750</f>
        <v>500</v>
      </c>
      <c r="I91" s="33">
        <v>0</v>
      </c>
      <c r="J91" s="257">
        <v>21500</v>
      </c>
      <c r="K91" s="259" t="s">
        <v>188</v>
      </c>
    </row>
    <row r="92" spans="1:11" ht="10.5" customHeight="1">
      <c r="A92" s="221"/>
      <c r="B92" s="238"/>
      <c r="C92" s="238"/>
      <c r="D92" s="89" t="s">
        <v>6</v>
      </c>
      <c r="E92" s="254"/>
      <c r="F92" s="256"/>
      <c r="G92" s="44">
        <v>1750</v>
      </c>
      <c r="H92" s="39">
        <v>1750</v>
      </c>
      <c r="I92" s="33"/>
      <c r="J92" s="258"/>
      <c r="K92" s="260"/>
    </row>
    <row r="93" spans="1:11" ht="25.5">
      <c r="A93" s="99">
        <v>27</v>
      </c>
      <c r="B93" s="89" t="s">
        <v>10</v>
      </c>
      <c r="C93" s="89" t="s">
        <v>333</v>
      </c>
      <c r="D93" s="89" t="s">
        <v>317</v>
      </c>
      <c r="E93" s="104" t="s">
        <v>189</v>
      </c>
      <c r="F93" s="32">
        <v>150</v>
      </c>
      <c r="G93" s="32">
        <v>150</v>
      </c>
      <c r="H93" s="32">
        <v>150</v>
      </c>
      <c r="I93" s="33">
        <v>0</v>
      </c>
      <c r="J93" s="33">
        <v>0</v>
      </c>
      <c r="K93" s="43" t="s">
        <v>190</v>
      </c>
    </row>
    <row r="94" spans="1:11" ht="76.5">
      <c r="A94" s="99">
        <v>28</v>
      </c>
      <c r="B94" s="89" t="s">
        <v>400</v>
      </c>
      <c r="C94" s="89" t="s">
        <v>345</v>
      </c>
      <c r="D94" s="89" t="s">
        <v>317</v>
      </c>
      <c r="E94" s="102" t="s">
        <v>191</v>
      </c>
      <c r="F94" s="14">
        <v>80</v>
      </c>
      <c r="G94" s="14">
        <v>80</v>
      </c>
      <c r="H94" s="15">
        <v>80</v>
      </c>
      <c r="I94" s="17">
        <v>0</v>
      </c>
      <c r="J94" s="33">
        <v>0</v>
      </c>
      <c r="K94" s="18" t="s">
        <v>192</v>
      </c>
    </row>
    <row r="95" spans="1:11" ht="63.75">
      <c r="A95" s="99">
        <v>29</v>
      </c>
      <c r="B95" s="89" t="s">
        <v>401</v>
      </c>
      <c r="C95" s="89" t="s">
        <v>345</v>
      </c>
      <c r="D95" s="89" t="s">
        <v>317</v>
      </c>
      <c r="E95" s="98" t="s">
        <v>193</v>
      </c>
      <c r="F95" s="14">
        <v>80</v>
      </c>
      <c r="G95" s="14">
        <v>80</v>
      </c>
      <c r="H95" s="15">
        <v>80</v>
      </c>
      <c r="I95" s="17">
        <v>0</v>
      </c>
      <c r="J95" s="33">
        <v>0</v>
      </c>
      <c r="K95" s="18" t="s">
        <v>485</v>
      </c>
    </row>
    <row r="96" spans="1:11" ht="63.75">
      <c r="A96" s="99">
        <v>30</v>
      </c>
      <c r="B96" s="89" t="s">
        <v>402</v>
      </c>
      <c r="C96" s="89" t="s">
        <v>345</v>
      </c>
      <c r="D96" s="89" t="s">
        <v>317</v>
      </c>
      <c r="E96" s="98" t="s">
        <v>194</v>
      </c>
      <c r="F96" s="14">
        <v>200</v>
      </c>
      <c r="G96" s="14">
        <v>200</v>
      </c>
      <c r="H96" s="15">
        <v>200</v>
      </c>
      <c r="I96" s="17">
        <v>0</v>
      </c>
      <c r="J96" s="33">
        <v>0</v>
      </c>
      <c r="K96" s="18" t="s">
        <v>486</v>
      </c>
    </row>
    <row r="97" spans="1:11" ht="63.75">
      <c r="A97" s="99">
        <v>31</v>
      </c>
      <c r="B97" s="89" t="s">
        <v>403</v>
      </c>
      <c r="C97" s="89" t="s">
        <v>345</v>
      </c>
      <c r="D97" s="89" t="s">
        <v>317</v>
      </c>
      <c r="E97" s="98" t="s">
        <v>195</v>
      </c>
      <c r="F97" s="14">
        <v>80</v>
      </c>
      <c r="G97" s="14">
        <v>80</v>
      </c>
      <c r="H97" s="15">
        <v>80</v>
      </c>
      <c r="I97" s="17">
        <v>0</v>
      </c>
      <c r="J97" s="17">
        <v>0</v>
      </c>
      <c r="K97" s="18" t="s">
        <v>487</v>
      </c>
    </row>
    <row r="98" spans="1:11" ht="63.75">
      <c r="A98" s="99">
        <v>32</v>
      </c>
      <c r="B98" s="89" t="s">
        <v>404</v>
      </c>
      <c r="C98" s="89" t="s">
        <v>345</v>
      </c>
      <c r="D98" s="89" t="s">
        <v>317</v>
      </c>
      <c r="E98" s="98" t="s">
        <v>196</v>
      </c>
      <c r="F98" s="14">
        <v>70</v>
      </c>
      <c r="G98" s="46">
        <v>70</v>
      </c>
      <c r="H98" s="15">
        <v>70</v>
      </c>
      <c r="I98" s="17">
        <v>0</v>
      </c>
      <c r="J98" s="17">
        <v>0</v>
      </c>
      <c r="K98" s="18" t="s">
        <v>488</v>
      </c>
    </row>
    <row r="99" spans="1:11" ht="63.75">
      <c r="A99" s="99">
        <v>33</v>
      </c>
      <c r="B99" s="89" t="s">
        <v>405</v>
      </c>
      <c r="C99" s="89" t="s">
        <v>345</v>
      </c>
      <c r="D99" s="89" t="s">
        <v>317</v>
      </c>
      <c r="E99" s="98" t="s">
        <v>197</v>
      </c>
      <c r="F99" s="14">
        <v>60</v>
      </c>
      <c r="G99" s="14">
        <v>60</v>
      </c>
      <c r="H99" s="15">
        <v>60</v>
      </c>
      <c r="I99" s="17">
        <v>0</v>
      </c>
      <c r="J99" s="17">
        <v>0</v>
      </c>
      <c r="K99" s="18" t="s">
        <v>489</v>
      </c>
    </row>
    <row r="100" spans="1:11" ht="89.25">
      <c r="A100" s="99">
        <v>34</v>
      </c>
      <c r="B100" s="188" t="s">
        <v>386</v>
      </c>
      <c r="C100" s="89" t="s">
        <v>44</v>
      </c>
      <c r="D100" s="126" t="s">
        <v>317</v>
      </c>
      <c r="E100" s="101" t="s">
        <v>198</v>
      </c>
      <c r="F100" s="138">
        <v>2000</v>
      </c>
      <c r="G100" s="48">
        <v>2000</v>
      </c>
      <c r="H100" s="49">
        <v>2000</v>
      </c>
      <c r="I100" s="50">
        <v>0</v>
      </c>
      <c r="J100" s="17">
        <v>0</v>
      </c>
      <c r="K100" s="137" t="s">
        <v>352</v>
      </c>
    </row>
    <row r="101" spans="1:11" ht="25.5">
      <c r="A101" s="99">
        <v>35</v>
      </c>
      <c r="B101" s="89" t="s">
        <v>406</v>
      </c>
      <c r="C101" s="89" t="s">
        <v>43</v>
      </c>
      <c r="D101" s="89" t="s">
        <v>317</v>
      </c>
      <c r="E101" s="92" t="s">
        <v>199</v>
      </c>
      <c r="F101" s="46">
        <v>1200</v>
      </c>
      <c r="G101" s="46">
        <v>1200</v>
      </c>
      <c r="H101" s="5">
        <v>1200</v>
      </c>
      <c r="I101" s="46">
        <v>0</v>
      </c>
      <c r="J101" s="46">
        <v>0</v>
      </c>
      <c r="K101" s="124" t="s">
        <v>200</v>
      </c>
    </row>
    <row r="102" spans="1:11" ht="63.75">
      <c r="A102" s="99">
        <v>36</v>
      </c>
      <c r="B102" s="89" t="s">
        <v>407</v>
      </c>
      <c r="C102" s="89" t="s">
        <v>43</v>
      </c>
      <c r="D102" s="89" t="s">
        <v>317</v>
      </c>
      <c r="E102" s="103" t="s">
        <v>201</v>
      </c>
      <c r="F102" s="30">
        <v>1710</v>
      </c>
      <c r="G102" s="30">
        <v>1710</v>
      </c>
      <c r="H102" s="30">
        <v>1710</v>
      </c>
      <c r="I102" s="17">
        <v>0</v>
      </c>
      <c r="J102" s="46">
        <v>0</v>
      </c>
      <c r="K102" s="31" t="s">
        <v>202</v>
      </c>
    </row>
    <row r="103" spans="1:11" ht="38.25">
      <c r="A103" s="99">
        <v>37</v>
      </c>
      <c r="B103" s="89" t="s">
        <v>463</v>
      </c>
      <c r="C103" s="89" t="s">
        <v>327</v>
      </c>
      <c r="D103" s="89" t="s">
        <v>317</v>
      </c>
      <c r="E103" s="98" t="s">
        <v>203</v>
      </c>
      <c r="F103" s="14">
        <v>1300</v>
      </c>
      <c r="G103" s="14">
        <v>1300</v>
      </c>
      <c r="H103" s="14">
        <v>1300</v>
      </c>
      <c r="I103" s="17">
        <v>0</v>
      </c>
      <c r="J103" s="46">
        <v>0</v>
      </c>
      <c r="K103" s="27" t="s">
        <v>204</v>
      </c>
    </row>
    <row r="104" spans="1:11" ht="39.75" customHeight="1">
      <c r="A104" s="99">
        <v>38</v>
      </c>
      <c r="B104" s="89" t="s">
        <v>408</v>
      </c>
      <c r="C104" s="89" t="s">
        <v>327</v>
      </c>
      <c r="D104" s="89" t="s">
        <v>317</v>
      </c>
      <c r="E104" s="98" t="s">
        <v>205</v>
      </c>
      <c r="F104" s="14">
        <v>6000</v>
      </c>
      <c r="G104" s="14">
        <v>6000</v>
      </c>
      <c r="H104" s="15">
        <v>6000</v>
      </c>
      <c r="I104" s="17">
        <v>0</v>
      </c>
      <c r="J104" s="46">
        <v>0</v>
      </c>
      <c r="K104" s="6" t="s">
        <v>206</v>
      </c>
    </row>
    <row r="105" spans="1:11" ht="25.5">
      <c r="A105" s="99">
        <v>39</v>
      </c>
      <c r="B105" s="89" t="s">
        <v>11</v>
      </c>
      <c r="C105" s="89" t="s">
        <v>316</v>
      </c>
      <c r="D105" s="89" t="s">
        <v>317</v>
      </c>
      <c r="E105" s="98" t="s">
        <v>207</v>
      </c>
      <c r="F105" s="14">
        <v>2000</v>
      </c>
      <c r="G105" s="14">
        <v>2000</v>
      </c>
      <c r="H105" s="15">
        <v>2000</v>
      </c>
      <c r="I105" s="17">
        <v>0</v>
      </c>
      <c r="J105" s="46">
        <v>0</v>
      </c>
      <c r="K105" s="27" t="s">
        <v>490</v>
      </c>
    </row>
    <row r="106" spans="1:11" ht="25.5">
      <c r="A106" s="99">
        <v>40</v>
      </c>
      <c r="B106" s="89" t="s">
        <v>409</v>
      </c>
      <c r="C106" s="89" t="s">
        <v>316</v>
      </c>
      <c r="D106" s="89" t="s">
        <v>317</v>
      </c>
      <c r="E106" s="110" t="s">
        <v>208</v>
      </c>
      <c r="F106" s="28">
        <v>6650</v>
      </c>
      <c r="G106" s="28">
        <v>6650</v>
      </c>
      <c r="H106" s="28">
        <v>6650</v>
      </c>
      <c r="I106" s="17">
        <v>0</v>
      </c>
      <c r="J106" s="46">
        <v>0</v>
      </c>
      <c r="K106" s="6" t="s">
        <v>209</v>
      </c>
    </row>
    <row r="107" spans="1:11" ht="12.75">
      <c r="A107" s="99">
        <v>41</v>
      </c>
      <c r="B107" s="89" t="s">
        <v>410</v>
      </c>
      <c r="C107" s="89" t="s">
        <v>323</v>
      </c>
      <c r="D107" s="89" t="s">
        <v>317</v>
      </c>
      <c r="E107" s="102" t="s">
        <v>210</v>
      </c>
      <c r="F107" s="15">
        <v>480</v>
      </c>
      <c r="G107" s="15">
        <v>480</v>
      </c>
      <c r="H107" s="15">
        <v>480</v>
      </c>
      <c r="I107" s="17">
        <v>0</v>
      </c>
      <c r="J107" s="46">
        <v>0</v>
      </c>
      <c r="K107" s="29" t="s">
        <v>211</v>
      </c>
    </row>
    <row r="108" spans="1:11" ht="76.5">
      <c r="A108" s="99">
        <v>42</v>
      </c>
      <c r="B108" s="89" t="s">
        <v>448</v>
      </c>
      <c r="C108" s="89" t="s">
        <v>316</v>
      </c>
      <c r="D108" s="89" t="s">
        <v>317</v>
      </c>
      <c r="E108" s="92" t="s">
        <v>212</v>
      </c>
      <c r="F108" s="46">
        <v>5480</v>
      </c>
      <c r="G108" s="5">
        <v>5480</v>
      </c>
      <c r="H108" s="5">
        <v>5480</v>
      </c>
      <c r="I108" s="5">
        <v>0</v>
      </c>
      <c r="J108" s="46">
        <v>0</v>
      </c>
      <c r="K108" s="6" t="s">
        <v>213</v>
      </c>
    </row>
    <row r="109" spans="1:11" ht="25.5">
      <c r="A109" s="99">
        <v>43</v>
      </c>
      <c r="B109" s="89" t="s">
        <v>464</v>
      </c>
      <c r="C109" s="89" t="s">
        <v>477</v>
      </c>
      <c r="D109" s="89" t="s">
        <v>317</v>
      </c>
      <c r="E109" s="106" t="s">
        <v>214</v>
      </c>
      <c r="F109" s="42">
        <v>4400</v>
      </c>
      <c r="G109" s="36">
        <v>4400</v>
      </c>
      <c r="H109" s="36">
        <v>4400</v>
      </c>
      <c r="I109" s="17">
        <v>0</v>
      </c>
      <c r="J109" s="46">
        <v>0</v>
      </c>
      <c r="K109" s="51" t="s">
        <v>476</v>
      </c>
    </row>
    <row r="110" spans="1:11" ht="38.25">
      <c r="A110" s="99">
        <v>44</v>
      </c>
      <c r="B110" s="89" t="s">
        <v>411</v>
      </c>
      <c r="C110" s="89" t="s">
        <v>323</v>
      </c>
      <c r="D110" s="89" t="s">
        <v>317</v>
      </c>
      <c r="E110" s="106" t="s">
        <v>215</v>
      </c>
      <c r="F110" s="42">
        <v>4700</v>
      </c>
      <c r="G110" s="42">
        <v>4700</v>
      </c>
      <c r="H110" s="36">
        <v>4700</v>
      </c>
      <c r="I110" s="17">
        <v>0</v>
      </c>
      <c r="J110" s="46">
        <v>0</v>
      </c>
      <c r="K110" s="51" t="s">
        <v>216</v>
      </c>
    </row>
    <row r="111" spans="1:11" ht="12.75">
      <c r="A111" s="99">
        <v>45</v>
      </c>
      <c r="B111" s="89" t="s">
        <v>465</v>
      </c>
      <c r="C111" s="89" t="s">
        <v>316</v>
      </c>
      <c r="D111" s="89" t="s">
        <v>317</v>
      </c>
      <c r="E111" s="101" t="s">
        <v>217</v>
      </c>
      <c r="F111" s="42">
        <v>400</v>
      </c>
      <c r="G111" s="42">
        <v>400</v>
      </c>
      <c r="H111" s="42">
        <v>400</v>
      </c>
      <c r="I111" s="17">
        <v>0</v>
      </c>
      <c r="J111" s="46">
        <v>0</v>
      </c>
      <c r="K111" s="51" t="s">
        <v>218</v>
      </c>
    </row>
    <row r="112" spans="1:11" ht="25.5">
      <c r="A112" s="99">
        <v>46</v>
      </c>
      <c r="B112" s="89" t="s">
        <v>412</v>
      </c>
      <c r="C112" s="89" t="s">
        <v>460</v>
      </c>
      <c r="D112" s="89" t="s">
        <v>317</v>
      </c>
      <c r="E112" s="106" t="s">
        <v>354</v>
      </c>
      <c r="F112" s="42">
        <v>4050</v>
      </c>
      <c r="G112" s="42">
        <v>4050</v>
      </c>
      <c r="H112" s="42">
        <v>4050</v>
      </c>
      <c r="I112" s="17">
        <v>0</v>
      </c>
      <c r="J112" s="46">
        <v>0</v>
      </c>
      <c r="K112" s="51" t="s">
        <v>353</v>
      </c>
    </row>
    <row r="113" spans="1:11" ht="36" customHeight="1">
      <c r="A113" s="99">
        <v>47</v>
      </c>
      <c r="B113" s="89" t="s">
        <v>413</v>
      </c>
      <c r="C113" s="89" t="s">
        <v>460</v>
      </c>
      <c r="D113" s="89" t="s">
        <v>317</v>
      </c>
      <c r="E113" s="106" t="s">
        <v>457</v>
      </c>
      <c r="F113" s="42">
        <v>1900</v>
      </c>
      <c r="G113" s="42">
        <v>1900</v>
      </c>
      <c r="H113" s="42">
        <v>1900</v>
      </c>
      <c r="I113" s="17">
        <v>0</v>
      </c>
      <c r="J113" s="46">
        <v>0</v>
      </c>
      <c r="K113" s="200" t="s">
        <v>458</v>
      </c>
    </row>
    <row r="114" spans="1:11" ht="13.5" thickBot="1">
      <c r="A114" s="99">
        <v>48</v>
      </c>
      <c r="B114" s="89" t="s">
        <v>466</v>
      </c>
      <c r="C114" s="89" t="s">
        <v>316</v>
      </c>
      <c r="D114" s="89" t="s">
        <v>317</v>
      </c>
      <c r="E114" s="106" t="s">
        <v>219</v>
      </c>
      <c r="F114" s="42">
        <v>1400</v>
      </c>
      <c r="G114" s="42">
        <v>1400</v>
      </c>
      <c r="H114" s="42">
        <v>1400</v>
      </c>
      <c r="I114" s="17">
        <v>0</v>
      </c>
      <c r="J114" s="46">
        <v>0</v>
      </c>
      <c r="K114" s="51" t="s">
        <v>220</v>
      </c>
    </row>
    <row r="115" spans="2:11" s="135" customFormat="1" ht="14.25" customHeight="1" thickBot="1" thickTop="1">
      <c r="B115" s="215" t="s">
        <v>367</v>
      </c>
      <c r="C115" s="216"/>
      <c r="D115" s="216"/>
      <c r="E115" s="217"/>
      <c r="F115" s="173">
        <f>SUM(F65:F114)</f>
        <v>1108043</v>
      </c>
      <c r="G115" s="173">
        <f>SUM(G65:G114)</f>
        <v>299341</v>
      </c>
      <c r="H115" s="173">
        <f>SUM(H65:H114)</f>
        <v>259841</v>
      </c>
      <c r="I115" s="173">
        <f>SUM(I65:I114)</f>
        <v>89960</v>
      </c>
      <c r="J115" s="173">
        <f>SUM(J65:J114)</f>
        <v>758242</v>
      </c>
      <c r="K115" s="164"/>
    </row>
    <row r="116" spans="1:11" s="135" customFormat="1" ht="13.5" thickTop="1">
      <c r="A116" s="150"/>
      <c r="B116" s="151"/>
      <c r="C116" s="151"/>
      <c r="D116" s="151"/>
      <c r="E116" s="157"/>
      <c r="F116" s="159"/>
      <c r="G116" s="159"/>
      <c r="H116" s="159"/>
      <c r="I116" s="155"/>
      <c r="J116" s="139"/>
      <c r="K116" s="164"/>
    </row>
    <row r="117" spans="1:11" s="135" customFormat="1" ht="12.75">
      <c r="A117" s="150"/>
      <c r="B117" s="171" t="s">
        <v>368</v>
      </c>
      <c r="C117" s="172" t="s">
        <v>369</v>
      </c>
      <c r="D117" s="171"/>
      <c r="E117" s="171"/>
      <c r="G117" s="159"/>
      <c r="H117" s="159"/>
      <c r="I117" s="155"/>
      <c r="J117" s="139"/>
      <c r="K117" s="164"/>
    </row>
    <row r="118" spans="1:11" ht="38.25">
      <c r="A118" s="94">
        <v>1</v>
      </c>
      <c r="B118" s="88" t="s">
        <v>414</v>
      </c>
      <c r="C118" s="88" t="s">
        <v>5</v>
      </c>
      <c r="D118" s="88" t="s">
        <v>12</v>
      </c>
      <c r="E118" s="92" t="s">
        <v>221</v>
      </c>
      <c r="F118" s="5">
        <v>70</v>
      </c>
      <c r="G118" s="5">
        <v>70</v>
      </c>
      <c r="H118" s="5">
        <v>70</v>
      </c>
      <c r="I118" s="5">
        <v>0</v>
      </c>
      <c r="J118" s="5">
        <v>0</v>
      </c>
      <c r="K118" s="6" t="s">
        <v>491</v>
      </c>
    </row>
    <row r="119" spans="1:11" ht="38.25">
      <c r="A119" s="94">
        <v>2</v>
      </c>
      <c r="B119" s="88" t="s">
        <v>467</v>
      </c>
      <c r="C119" s="88" t="s">
        <v>345</v>
      </c>
      <c r="D119" s="88" t="s">
        <v>12</v>
      </c>
      <c r="E119" s="98" t="s">
        <v>222</v>
      </c>
      <c r="F119" s="14">
        <v>1600</v>
      </c>
      <c r="G119" s="14">
        <v>1600</v>
      </c>
      <c r="H119" s="15">
        <v>1600</v>
      </c>
      <c r="I119" s="5">
        <v>0</v>
      </c>
      <c r="J119" s="5">
        <v>0</v>
      </c>
      <c r="K119" s="18" t="s">
        <v>223</v>
      </c>
    </row>
    <row r="120" spans="1:11" ht="12.75">
      <c r="A120" s="94">
        <v>3</v>
      </c>
      <c r="B120" s="88" t="s">
        <v>13</v>
      </c>
      <c r="C120" s="88" t="s">
        <v>333</v>
      </c>
      <c r="D120" s="88" t="s">
        <v>317</v>
      </c>
      <c r="E120" s="111" t="s">
        <v>224</v>
      </c>
      <c r="F120" s="5">
        <v>24192</v>
      </c>
      <c r="G120" s="5">
        <v>2450</v>
      </c>
      <c r="H120" s="5">
        <v>2450</v>
      </c>
      <c r="I120" s="5">
        <v>0</v>
      </c>
      <c r="J120" s="5">
        <v>0</v>
      </c>
      <c r="K120" s="6" t="s">
        <v>225</v>
      </c>
    </row>
    <row r="121" spans="1:11" ht="25.5">
      <c r="A121" s="94">
        <v>4</v>
      </c>
      <c r="B121" s="88" t="s">
        <v>14</v>
      </c>
      <c r="C121" s="88" t="s">
        <v>15</v>
      </c>
      <c r="D121" s="88" t="s">
        <v>329</v>
      </c>
      <c r="E121" s="112" t="s">
        <v>226</v>
      </c>
      <c r="F121" s="23">
        <v>4476</v>
      </c>
      <c r="G121" s="23">
        <v>2675</v>
      </c>
      <c r="H121" s="23">
        <v>2675</v>
      </c>
      <c r="I121" s="5">
        <v>0</v>
      </c>
      <c r="J121" s="5">
        <v>0</v>
      </c>
      <c r="K121" s="56" t="s">
        <v>227</v>
      </c>
    </row>
    <row r="122" spans="1:11" ht="25.5">
      <c r="A122" s="94">
        <v>5</v>
      </c>
      <c r="B122" s="88" t="s">
        <v>16</v>
      </c>
      <c r="C122" s="88" t="s">
        <v>15</v>
      </c>
      <c r="D122" s="88" t="s">
        <v>329</v>
      </c>
      <c r="E122" s="112" t="s">
        <v>228</v>
      </c>
      <c r="F122" s="23"/>
      <c r="G122" s="23">
        <v>730</v>
      </c>
      <c r="H122" s="23">
        <v>730</v>
      </c>
      <c r="I122" s="5">
        <v>0</v>
      </c>
      <c r="J122" s="5">
        <v>0</v>
      </c>
      <c r="K122" s="56" t="s">
        <v>229</v>
      </c>
    </row>
    <row r="123" spans="1:11" ht="25.5">
      <c r="A123" s="94">
        <v>6</v>
      </c>
      <c r="B123" s="88" t="s">
        <v>51</v>
      </c>
      <c r="C123" s="88" t="s">
        <v>5</v>
      </c>
      <c r="D123" s="88" t="s">
        <v>17</v>
      </c>
      <c r="E123" s="103" t="s">
        <v>230</v>
      </c>
      <c r="F123" s="57">
        <v>1900</v>
      </c>
      <c r="G123" s="57">
        <v>1900</v>
      </c>
      <c r="H123" s="15">
        <v>1900</v>
      </c>
      <c r="I123" s="57"/>
      <c r="J123" s="5">
        <v>0</v>
      </c>
      <c r="K123" s="41" t="s">
        <v>231</v>
      </c>
    </row>
    <row r="124" spans="1:11" ht="38.25">
      <c r="A124" s="94">
        <v>7</v>
      </c>
      <c r="B124" s="88" t="s">
        <v>415</v>
      </c>
      <c r="C124" s="88" t="s">
        <v>5</v>
      </c>
      <c r="D124" s="88" t="s">
        <v>12</v>
      </c>
      <c r="E124" s="103" t="s">
        <v>232</v>
      </c>
      <c r="F124" s="57">
        <v>450</v>
      </c>
      <c r="G124" s="57">
        <v>450</v>
      </c>
      <c r="H124" s="15">
        <v>450</v>
      </c>
      <c r="I124" s="57">
        <v>0</v>
      </c>
      <c r="J124" s="5">
        <v>0</v>
      </c>
      <c r="K124" s="41" t="s">
        <v>233</v>
      </c>
    </row>
    <row r="125" spans="1:11" ht="12.75">
      <c r="A125" s="113">
        <v>8</v>
      </c>
      <c r="B125" s="149" t="s">
        <v>416</v>
      </c>
      <c r="C125" s="149" t="s">
        <v>52</v>
      </c>
      <c r="D125" s="149" t="s">
        <v>12</v>
      </c>
      <c r="E125" s="114" t="s">
        <v>234</v>
      </c>
      <c r="F125" s="58">
        <v>3600</v>
      </c>
      <c r="G125" s="59">
        <v>3600</v>
      </c>
      <c r="H125" s="58">
        <v>3600</v>
      </c>
      <c r="I125" s="52"/>
      <c r="J125" s="5">
        <v>0</v>
      </c>
      <c r="K125" s="60" t="s">
        <v>235</v>
      </c>
    </row>
    <row r="126" spans="1:11" ht="26.25" thickBot="1">
      <c r="A126" s="99">
        <v>9</v>
      </c>
      <c r="B126" s="149" t="s">
        <v>417</v>
      </c>
      <c r="C126" s="149" t="s">
        <v>347</v>
      </c>
      <c r="D126" s="149" t="s">
        <v>12</v>
      </c>
      <c r="E126" s="202" t="s">
        <v>418</v>
      </c>
      <c r="F126" s="32">
        <v>1000</v>
      </c>
      <c r="G126" s="63">
        <v>1000</v>
      </c>
      <c r="H126" s="32">
        <v>1000</v>
      </c>
      <c r="I126" s="33">
        <v>0</v>
      </c>
      <c r="J126" s="5">
        <v>0</v>
      </c>
      <c r="K126" s="35" t="s">
        <v>236</v>
      </c>
    </row>
    <row r="127" spans="2:11" s="135" customFormat="1" ht="13.5" customHeight="1" thickBot="1">
      <c r="B127" s="227" t="s">
        <v>370</v>
      </c>
      <c r="C127" s="228"/>
      <c r="D127" s="228"/>
      <c r="E127" s="218"/>
      <c r="F127" s="21">
        <f>SUM(F118:F126)</f>
        <v>37288</v>
      </c>
      <c r="G127" s="21">
        <f>SUM(G118:G126)</f>
        <v>14475</v>
      </c>
      <c r="H127" s="21">
        <f>SUM(H118:H126)</f>
        <v>14475</v>
      </c>
      <c r="I127" s="21">
        <f>SUM(I118:I126)</f>
        <v>0</v>
      </c>
      <c r="J127" s="176">
        <f>SUM(J118:J126)</f>
        <v>0</v>
      </c>
      <c r="K127" s="168"/>
    </row>
    <row r="128" spans="1:11" s="135" customFormat="1" ht="12.75">
      <c r="A128" s="150"/>
      <c r="B128" s="151"/>
      <c r="C128" s="151"/>
      <c r="D128" s="151"/>
      <c r="E128" s="165"/>
      <c r="F128" s="166"/>
      <c r="G128" s="167"/>
      <c r="H128" s="166"/>
      <c r="I128" s="155"/>
      <c r="J128" s="155"/>
      <c r="K128" s="168"/>
    </row>
    <row r="129" spans="1:11" s="135" customFormat="1" ht="12.75">
      <c r="A129" s="150"/>
      <c r="B129" s="171" t="s">
        <v>371</v>
      </c>
      <c r="C129" s="172" t="s">
        <v>372</v>
      </c>
      <c r="D129" s="171"/>
      <c r="E129" s="171"/>
      <c r="G129" s="167"/>
      <c r="H129" s="166"/>
      <c r="I129" s="155"/>
      <c r="J129" s="155"/>
      <c r="K129" s="168"/>
    </row>
    <row r="130" spans="1:11" ht="25.5">
      <c r="A130" s="99">
        <v>1</v>
      </c>
      <c r="B130" s="89" t="s">
        <v>18</v>
      </c>
      <c r="C130" s="89" t="s">
        <v>19</v>
      </c>
      <c r="D130" s="89" t="s">
        <v>20</v>
      </c>
      <c r="E130" s="111" t="s">
        <v>237</v>
      </c>
      <c r="F130" s="5">
        <v>500</v>
      </c>
      <c r="G130" s="5">
        <v>500</v>
      </c>
      <c r="H130" s="5">
        <v>500</v>
      </c>
      <c r="I130" s="5">
        <v>0</v>
      </c>
      <c r="J130" s="5">
        <v>0</v>
      </c>
      <c r="K130" s="6" t="s">
        <v>238</v>
      </c>
    </row>
    <row r="131" spans="1:11" ht="38.25">
      <c r="A131" s="99">
        <v>2</v>
      </c>
      <c r="B131" s="89" t="s">
        <v>21</v>
      </c>
      <c r="C131" s="89" t="s">
        <v>22</v>
      </c>
      <c r="D131" s="89" t="s">
        <v>23</v>
      </c>
      <c r="E131" s="111" t="s">
        <v>239</v>
      </c>
      <c r="F131" s="5">
        <v>1200</v>
      </c>
      <c r="G131" s="5">
        <v>1200</v>
      </c>
      <c r="H131" s="5">
        <v>1200</v>
      </c>
      <c r="I131" s="5">
        <v>0</v>
      </c>
      <c r="J131" s="5">
        <v>0</v>
      </c>
      <c r="K131" s="6" t="s">
        <v>240</v>
      </c>
    </row>
    <row r="132" spans="1:11" ht="63.75">
      <c r="A132" s="99">
        <v>3</v>
      </c>
      <c r="B132" s="89" t="s">
        <v>24</v>
      </c>
      <c r="C132" s="89" t="s">
        <v>335</v>
      </c>
      <c r="D132" s="89" t="s">
        <v>25</v>
      </c>
      <c r="E132" s="111" t="s">
        <v>241</v>
      </c>
      <c r="F132" s="5">
        <v>200</v>
      </c>
      <c r="G132" s="5">
        <v>200</v>
      </c>
      <c r="H132" s="5">
        <v>200</v>
      </c>
      <c r="I132" s="20">
        <v>0</v>
      </c>
      <c r="J132" s="5">
        <v>0</v>
      </c>
      <c r="K132" s="3" t="s">
        <v>492</v>
      </c>
    </row>
    <row r="133" spans="1:11" ht="63.75">
      <c r="A133" s="99">
        <v>4</v>
      </c>
      <c r="B133" s="89" t="s">
        <v>419</v>
      </c>
      <c r="C133" s="89" t="s">
        <v>316</v>
      </c>
      <c r="D133" s="89" t="s">
        <v>28</v>
      </c>
      <c r="E133" s="92" t="s">
        <v>242</v>
      </c>
      <c r="F133" s="5">
        <v>5000</v>
      </c>
      <c r="G133" s="5">
        <v>5000</v>
      </c>
      <c r="H133" s="5">
        <v>5000</v>
      </c>
      <c r="I133" s="5">
        <v>0</v>
      </c>
      <c r="J133" s="5">
        <v>0</v>
      </c>
      <c r="K133" s="6" t="s">
        <v>243</v>
      </c>
    </row>
    <row r="134" spans="1:11" ht="12.75">
      <c r="A134" s="99">
        <v>5</v>
      </c>
      <c r="B134" s="89" t="s">
        <v>449</v>
      </c>
      <c r="C134" s="89" t="s">
        <v>321</v>
      </c>
      <c r="D134" s="89" t="s">
        <v>450</v>
      </c>
      <c r="E134" s="92" t="s">
        <v>244</v>
      </c>
      <c r="F134" s="5">
        <v>7000</v>
      </c>
      <c r="G134" s="5">
        <v>7000</v>
      </c>
      <c r="H134" s="5">
        <v>7000</v>
      </c>
      <c r="I134" s="5">
        <v>0</v>
      </c>
      <c r="J134" s="5">
        <v>0</v>
      </c>
      <c r="K134" s="6" t="s">
        <v>245</v>
      </c>
    </row>
    <row r="135" spans="1:11" ht="38.25">
      <c r="A135" s="99">
        <v>6</v>
      </c>
      <c r="B135" s="89" t="s">
        <v>420</v>
      </c>
      <c r="C135" s="89" t="s">
        <v>321</v>
      </c>
      <c r="D135" s="89" t="s">
        <v>317</v>
      </c>
      <c r="E135" s="98" t="s">
        <v>246</v>
      </c>
      <c r="F135" s="14">
        <v>8570</v>
      </c>
      <c r="G135" s="14">
        <v>8570</v>
      </c>
      <c r="H135" s="15">
        <v>8570</v>
      </c>
      <c r="I135" s="5">
        <v>0</v>
      </c>
      <c r="J135" s="5">
        <v>0</v>
      </c>
      <c r="K135" s="124" t="s">
        <v>355</v>
      </c>
    </row>
    <row r="136" spans="1:11" ht="25.5">
      <c r="A136" s="99">
        <v>7</v>
      </c>
      <c r="B136" s="89" t="s">
        <v>26</v>
      </c>
      <c r="C136" s="89" t="s">
        <v>321</v>
      </c>
      <c r="D136" s="89" t="s">
        <v>317</v>
      </c>
      <c r="E136" s="98" t="s">
        <v>247</v>
      </c>
      <c r="F136" s="14">
        <v>994</v>
      </c>
      <c r="G136" s="14">
        <v>994</v>
      </c>
      <c r="H136" s="15">
        <v>994</v>
      </c>
      <c r="I136" s="5">
        <v>0</v>
      </c>
      <c r="J136" s="5">
        <v>0</v>
      </c>
      <c r="K136" s="27" t="s">
        <v>248</v>
      </c>
    </row>
    <row r="137" spans="1:11" ht="51">
      <c r="A137" s="99">
        <v>8</v>
      </c>
      <c r="B137" s="89" t="s">
        <v>467</v>
      </c>
      <c r="C137" s="89" t="s">
        <v>468</v>
      </c>
      <c r="D137" s="89" t="s">
        <v>33</v>
      </c>
      <c r="E137" s="115" t="s">
        <v>249</v>
      </c>
      <c r="F137" s="61">
        <v>48160</v>
      </c>
      <c r="G137" s="61">
        <v>20000</v>
      </c>
      <c r="H137" s="62">
        <v>20000</v>
      </c>
      <c r="I137" s="5">
        <v>0</v>
      </c>
      <c r="J137" s="5">
        <v>0</v>
      </c>
      <c r="K137" s="27" t="s">
        <v>250</v>
      </c>
    </row>
    <row r="138" spans="1:11" ht="25.5">
      <c r="A138" s="99">
        <v>9</v>
      </c>
      <c r="B138" s="89" t="s">
        <v>27</v>
      </c>
      <c r="C138" s="89" t="s">
        <v>319</v>
      </c>
      <c r="D138" s="89" t="s">
        <v>28</v>
      </c>
      <c r="E138" s="92" t="s">
        <v>251</v>
      </c>
      <c r="F138" s="14">
        <v>60000</v>
      </c>
      <c r="G138" s="14">
        <v>15000</v>
      </c>
      <c r="H138" s="15">
        <v>15000</v>
      </c>
      <c r="I138" s="5">
        <v>0</v>
      </c>
      <c r="J138" s="17">
        <v>45000</v>
      </c>
      <c r="K138" s="27" t="s">
        <v>252</v>
      </c>
    </row>
    <row r="139" spans="1:11" ht="25.5">
      <c r="A139" s="99">
        <v>10</v>
      </c>
      <c r="B139" s="89" t="s">
        <v>421</v>
      </c>
      <c r="C139" s="89" t="s">
        <v>30</v>
      </c>
      <c r="D139" s="89" t="s">
        <v>29</v>
      </c>
      <c r="E139" s="98" t="s">
        <v>253</v>
      </c>
      <c r="F139" s="14">
        <v>800</v>
      </c>
      <c r="G139" s="14">
        <v>800</v>
      </c>
      <c r="H139" s="15">
        <v>800</v>
      </c>
      <c r="I139" s="5">
        <v>0</v>
      </c>
      <c r="J139" s="17">
        <v>0</v>
      </c>
      <c r="K139" s="27" t="s">
        <v>254</v>
      </c>
    </row>
    <row r="140" spans="1:11" ht="25.5">
      <c r="A140" s="99">
        <v>11</v>
      </c>
      <c r="B140" s="89" t="s">
        <v>422</v>
      </c>
      <c r="C140" s="89" t="s">
        <v>30</v>
      </c>
      <c r="D140" s="89" t="s">
        <v>29</v>
      </c>
      <c r="E140" s="98" t="s">
        <v>255</v>
      </c>
      <c r="F140" s="14">
        <v>12500</v>
      </c>
      <c r="G140" s="14">
        <v>1600</v>
      </c>
      <c r="H140" s="15">
        <v>1600</v>
      </c>
      <c r="I140" s="5">
        <v>10900</v>
      </c>
      <c r="J140" s="17">
        <v>0</v>
      </c>
      <c r="K140" s="27" t="s">
        <v>256</v>
      </c>
    </row>
    <row r="141" spans="1:11" ht="63.75">
      <c r="A141" s="99">
        <v>12</v>
      </c>
      <c r="B141" s="89" t="s">
        <v>31</v>
      </c>
      <c r="C141" s="89" t="s">
        <v>32</v>
      </c>
      <c r="D141" s="89" t="s">
        <v>478</v>
      </c>
      <c r="E141" s="92" t="s">
        <v>451</v>
      </c>
      <c r="F141" s="5">
        <v>500</v>
      </c>
      <c r="G141" s="5">
        <v>500</v>
      </c>
      <c r="H141" s="5">
        <v>500</v>
      </c>
      <c r="I141" s="5">
        <v>0</v>
      </c>
      <c r="J141" s="17">
        <v>0</v>
      </c>
      <c r="K141" s="6" t="s">
        <v>493</v>
      </c>
    </row>
    <row r="142" spans="1:11" ht="25.5">
      <c r="A142" s="99">
        <v>13</v>
      </c>
      <c r="B142" s="89" t="s">
        <v>423</v>
      </c>
      <c r="C142" s="89" t="s">
        <v>319</v>
      </c>
      <c r="D142" s="89" t="s">
        <v>317</v>
      </c>
      <c r="E142" s="92" t="s">
        <v>257</v>
      </c>
      <c r="F142" s="5">
        <v>350</v>
      </c>
      <c r="G142" s="5">
        <v>350</v>
      </c>
      <c r="H142" s="5">
        <v>350</v>
      </c>
      <c r="I142" s="5">
        <v>0</v>
      </c>
      <c r="J142" s="17">
        <v>0</v>
      </c>
      <c r="K142" s="6" t="s">
        <v>258</v>
      </c>
    </row>
    <row r="143" spans="1:11" ht="51">
      <c r="A143" s="99">
        <v>14</v>
      </c>
      <c r="B143" s="188" t="s">
        <v>424</v>
      </c>
      <c r="C143" s="89" t="s">
        <v>53</v>
      </c>
      <c r="D143" s="126" t="s">
        <v>329</v>
      </c>
      <c r="E143" s="116" t="s">
        <v>259</v>
      </c>
      <c r="F143" s="53">
        <v>1600</v>
      </c>
      <c r="G143" s="63">
        <v>1600</v>
      </c>
      <c r="H143" s="32">
        <v>1600</v>
      </c>
      <c r="I143" s="5">
        <v>0</v>
      </c>
      <c r="J143" s="17">
        <v>0</v>
      </c>
      <c r="K143" s="64" t="s">
        <v>260</v>
      </c>
    </row>
    <row r="144" spans="1:11" ht="25.5">
      <c r="A144" s="99">
        <v>15</v>
      </c>
      <c r="B144" s="89" t="s">
        <v>313</v>
      </c>
      <c r="C144" s="89" t="s">
        <v>314</v>
      </c>
      <c r="D144" s="89" t="s">
        <v>28</v>
      </c>
      <c r="E144" s="92" t="s">
        <v>261</v>
      </c>
      <c r="F144" s="30">
        <v>47800</v>
      </c>
      <c r="G144" s="34">
        <v>35800</v>
      </c>
      <c r="H144" s="17">
        <f>17200+18600</f>
        <v>35800</v>
      </c>
      <c r="I144" s="17">
        <v>0</v>
      </c>
      <c r="J144" s="17">
        <v>0</v>
      </c>
      <c r="K144" s="35" t="s">
        <v>494</v>
      </c>
    </row>
    <row r="145" spans="1:11" ht="38.25">
      <c r="A145" s="99">
        <v>16</v>
      </c>
      <c r="B145" s="89" t="s">
        <v>425</v>
      </c>
      <c r="C145" s="89" t="s">
        <v>30</v>
      </c>
      <c r="D145" s="89" t="s">
        <v>29</v>
      </c>
      <c r="E145" s="108" t="s">
        <v>262</v>
      </c>
      <c r="F145" s="34">
        <v>400</v>
      </c>
      <c r="G145" s="65">
        <v>400</v>
      </c>
      <c r="H145" s="26">
        <v>400</v>
      </c>
      <c r="I145" s="17">
        <v>0</v>
      </c>
      <c r="J145" s="17">
        <v>0</v>
      </c>
      <c r="K145" s="35" t="s">
        <v>263</v>
      </c>
    </row>
    <row r="146" spans="1:11" ht="38.25">
      <c r="A146" s="99">
        <v>17</v>
      </c>
      <c r="B146" s="89" t="s">
        <v>426</v>
      </c>
      <c r="C146" s="89" t="s">
        <v>319</v>
      </c>
      <c r="D146" s="89" t="s">
        <v>23</v>
      </c>
      <c r="E146" s="117" t="s">
        <v>264</v>
      </c>
      <c r="F146" s="66">
        <v>306</v>
      </c>
      <c r="G146" s="39">
        <v>306</v>
      </c>
      <c r="H146" s="39">
        <v>306</v>
      </c>
      <c r="I146" s="67">
        <v>0</v>
      </c>
      <c r="J146" s="17">
        <v>0</v>
      </c>
      <c r="K146" s="68" t="s">
        <v>495</v>
      </c>
    </row>
    <row r="147" spans="1:11" ht="25.5">
      <c r="A147" s="99">
        <v>18</v>
      </c>
      <c r="B147" s="89" t="s">
        <v>427</v>
      </c>
      <c r="C147" s="89" t="s">
        <v>316</v>
      </c>
      <c r="D147" s="89" t="s">
        <v>28</v>
      </c>
      <c r="E147" s="107" t="s">
        <v>265</v>
      </c>
      <c r="F147" s="69">
        <v>3900</v>
      </c>
      <c r="G147" s="63">
        <v>3900</v>
      </c>
      <c r="H147" s="32">
        <v>3900</v>
      </c>
      <c r="I147" s="70" t="s">
        <v>266</v>
      </c>
      <c r="J147" s="17">
        <v>0</v>
      </c>
      <c r="K147" s="60" t="s">
        <v>267</v>
      </c>
    </row>
    <row r="148" spans="1:11" ht="12.75">
      <c r="A148" s="99">
        <v>19</v>
      </c>
      <c r="B148" s="89" t="s">
        <v>428</v>
      </c>
      <c r="C148" s="89" t="s">
        <v>321</v>
      </c>
      <c r="D148" s="89" t="s">
        <v>450</v>
      </c>
      <c r="E148" s="107" t="s">
        <v>268</v>
      </c>
      <c r="F148" s="69">
        <v>4000</v>
      </c>
      <c r="G148" s="63">
        <v>4000</v>
      </c>
      <c r="H148" s="32">
        <v>4000</v>
      </c>
      <c r="I148" s="70" t="s">
        <v>266</v>
      </c>
      <c r="J148" s="33">
        <v>0</v>
      </c>
      <c r="K148" s="60" t="s">
        <v>245</v>
      </c>
    </row>
    <row r="149" spans="1:11" ht="12.75">
      <c r="A149" s="99">
        <v>20</v>
      </c>
      <c r="B149" s="89" t="s">
        <v>429</v>
      </c>
      <c r="C149" s="89"/>
      <c r="D149" s="89" t="s">
        <v>28</v>
      </c>
      <c r="E149" s="107" t="s">
        <v>453</v>
      </c>
      <c r="F149" s="69">
        <v>550</v>
      </c>
      <c r="G149" s="63">
        <v>550</v>
      </c>
      <c r="H149" s="32">
        <v>550</v>
      </c>
      <c r="I149" s="70" t="s">
        <v>266</v>
      </c>
      <c r="J149" s="33">
        <v>0</v>
      </c>
      <c r="K149" s="60" t="s">
        <v>269</v>
      </c>
    </row>
    <row r="150" spans="1:11" ht="39" thickBot="1">
      <c r="A150" s="99">
        <v>21</v>
      </c>
      <c r="B150" s="89" t="s">
        <v>430</v>
      </c>
      <c r="C150" s="89" t="s">
        <v>327</v>
      </c>
      <c r="D150" s="89" t="s">
        <v>28</v>
      </c>
      <c r="E150" s="170" t="s">
        <v>270</v>
      </c>
      <c r="F150" s="30">
        <v>12000</v>
      </c>
      <c r="G150" s="34">
        <v>5000</v>
      </c>
      <c r="H150" s="30">
        <v>5000</v>
      </c>
      <c r="I150" s="17">
        <v>0</v>
      </c>
      <c r="J150" s="17">
        <v>0</v>
      </c>
      <c r="K150" s="35" t="s">
        <v>271</v>
      </c>
    </row>
    <row r="151" spans="2:11" s="135" customFormat="1" ht="14.25" customHeight="1" thickBot="1" thickTop="1">
      <c r="B151" s="215" t="s">
        <v>373</v>
      </c>
      <c r="C151" s="216"/>
      <c r="D151" s="216"/>
      <c r="E151" s="217"/>
      <c r="F151" s="173">
        <f>SUM(F130:F150)</f>
        <v>216330</v>
      </c>
      <c r="G151" s="173">
        <f>SUM(G130:G150)</f>
        <v>113270</v>
      </c>
      <c r="H151" s="173">
        <f>SUM(H130:H150)</f>
        <v>113270</v>
      </c>
      <c r="I151" s="173">
        <f>SUM(I130:I150)</f>
        <v>10900</v>
      </c>
      <c r="J151" s="173">
        <f>SUM(J130:J150)</f>
        <v>45000</v>
      </c>
      <c r="K151" s="168"/>
    </row>
    <row r="152" spans="1:11" s="135" customFormat="1" ht="13.5" thickTop="1">
      <c r="A152" s="150"/>
      <c r="B152" s="151"/>
      <c r="C152" s="151"/>
      <c r="D152" s="151"/>
      <c r="E152" s="169"/>
      <c r="F152" s="166"/>
      <c r="G152" s="167"/>
      <c r="H152" s="166"/>
      <c r="I152" s="155"/>
      <c r="J152" s="155"/>
      <c r="K152" s="168"/>
    </row>
    <row r="153" spans="1:11" s="135" customFormat="1" ht="12.75">
      <c r="A153" s="150"/>
      <c r="B153" s="151"/>
      <c r="C153" s="151"/>
      <c r="D153" s="151"/>
      <c r="E153" s="169"/>
      <c r="F153" s="166"/>
      <c r="G153" s="167"/>
      <c r="H153" s="166"/>
      <c r="I153" s="155"/>
      <c r="J153" s="155"/>
      <c r="K153" s="168"/>
    </row>
    <row r="154" spans="1:11" s="135" customFormat="1" ht="12.75">
      <c r="A154" s="150"/>
      <c r="B154" s="151"/>
      <c r="C154" s="151"/>
      <c r="D154" s="151"/>
      <c r="E154" s="169"/>
      <c r="F154" s="166"/>
      <c r="G154" s="167"/>
      <c r="H154" s="166"/>
      <c r="I154" s="155"/>
      <c r="J154" s="155"/>
      <c r="K154" s="168"/>
    </row>
    <row r="155" spans="1:11" s="135" customFormat="1" ht="12.75">
      <c r="A155" s="150"/>
      <c r="B155" s="151"/>
      <c r="C155" s="151"/>
      <c r="D155" s="151"/>
      <c r="E155" s="169"/>
      <c r="F155" s="166"/>
      <c r="G155" s="167"/>
      <c r="H155" s="166"/>
      <c r="I155" s="155"/>
      <c r="J155" s="155"/>
      <c r="K155" s="168"/>
    </row>
    <row r="156" spans="1:11" s="135" customFormat="1" ht="12.75">
      <c r="A156" s="150"/>
      <c r="B156" s="174" t="s">
        <v>374</v>
      </c>
      <c r="C156" s="177" t="s">
        <v>375</v>
      </c>
      <c r="D156" s="171"/>
      <c r="E156" s="171"/>
      <c r="F156" s="178"/>
      <c r="G156" s="179"/>
      <c r="H156" s="166"/>
      <c r="I156" s="155"/>
      <c r="J156" s="155"/>
      <c r="K156" s="168"/>
    </row>
    <row r="157" spans="1:11" ht="12.75">
      <c r="A157" s="99">
        <v>1</v>
      </c>
      <c r="B157" s="89" t="s">
        <v>431</v>
      </c>
      <c r="C157" s="89" t="s">
        <v>8</v>
      </c>
      <c r="D157" s="89" t="s">
        <v>317</v>
      </c>
      <c r="E157" s="103" t="s">
        <v>272</v>
      </c>
      <c r="F157" s="34">
        <v>1700</v>
      </c>
      <c r="G157" s="57">
        <v>1700</v>
      </c>
      <c r="H157" s="15">
        <v>1700</v>
      </c>
      <c r="I157" s="26">
        <v>0</v>
      </c>
      <c r="J157" s="17">
        <v>0</v>
      </c>
      <c r="K157" s="35" t="s">
        <v>273</v>
      </c>
    </row>
    <row r="158" spans="1:11" ht="13.5" thickBot="1">
      <c r="A158" s="94">
        <v>2</v>
      </c>
      <c r="B158" s="88" t="s">
        <v>432</v>
      </c>
      <c r="C158" s="88"/>
      <c r="D158" s="88"/>
      <c r="E158" s="79" t="s">
        <v>274</v>
      </c>
      <c r="F158" s="46">
        <v>5000</v>
      </c>
      <c r="G158" s="46">
        <v>5000</v>
      </c>
      <c r="H158" s="46">
        <v>5000</v>
      </c>
      <c r="I158" s="46">
        <v>0</v>
      </c>
      <c r="J158" s="46">
        <v>0</v>
      </c>
      <c r="K158" s="54" t="s">
        <v>275</v>
      </c>
    </row>
    <row r="159" spans="2:11" s="135" customFormat="1" ht="13.5" customHeight="1" thickBot="1">
      <c r="B159" s="227" t="s">
        <v>376</v>
      </c>
      <c r="C159" s="228"/>
      <c r="D159" s="228"/>
      <c r="E159" s="229"/>
      <c r="F159" s="180">
        <f>SUM(F157:F158)</f>
        <v>6700</v>
      </c>
      <c r="G159" s="180">
        <f>SUM(G157:G158)</f>
        <v>6700</v>
      </c>
      <c r="H159" s="180">
        <f>SUM(H157:H158)</f>
        <v>6700</v>
      </c>
      <c r="I159" s="180">
        <f>SUM(I157:I158)</f>
        <v>0</v>
      </c>
      <c r="J159" s="203">
        <f>SUM(J157:J158)</f>
        <v>0</v>
      </c>
      <c r="K159" s="140"/>
    </row>
    <row r="160" spans="1:11" s="135" customFormat="1" ht="12.75">
      <c r="A160" s="133"/>
      <c r="B160" s="134"/>
      <c r="C160" s="134"/>
      <c r="D160" s="134"/>
      <c r="E160" s="83"/>
      <c r="F160" s="139"/>
      <c r="G160" s="139"/>
      <c r="H160" s="139"/>
      <c r="I160" s="139"/>
      <c r="J160" s="139"/>
      <c r="K160" s="140"/>
    </row>
    <row r="161" spans="1:11" s="135" customFormat="1" ht="12.75">
      <c r="A161" s="133"/>
      <c r="B161" s="134"/>
      <c r="C161" s="134"/>
      <c r="D161" s="134"/>
      <c r="E161" s="83"/>
      <c r="F161" s="139"/>
      <c r="G161" s="139"/>
      <c r="H161" s="139"/>
      <c r="I161" s="139"/>
      <c r="J161" s="139"/>
      <c r="K161" s="140"/>
    </row>
    <row r="162" spans="1:11" s="135" customFormat="1" ht="12.75">
      <c r="A162" s="133"/>
      <c r="B162" s="171" t="s">
        <v>377</v>
      </c>
      <c r="C162" s="172" t="s">
        <v>378</v>
      </c>
      <c r="D162" s="171"/>
      <c r="E162" s="171"/>
      <c r="G162" s="139"/>
      <c r="H162" s="139"/>
      <c r="I162" s="139"/>
      <c r="J162" s="139"/>
      <c r="K162" s="140"/>
    </row>
    <row r="163" spans="1:11" ht="12.75">
      <c r="A163" s="94">
        <v>1</v>
      </c>
      <c r="B163" s="88" t="s">
        <v>37</v>
      </c>
      <c r="C163" s="88" t="s">
        <v>335</v>
      </c>
      <c r="D163" s="88" t="s">
        <v>329</v>
      </c>
      <c r="E163" s="118" t="s">
        <v>276</v>
      </c>
      <c r="F163" s="71">
        <v>3000</v>
      </c>
      <c r="G163" s="71">
        <v>3000</v>
      </c>
      <c r="H163" s="72">
        <v>3000</v>
      </c>
      <c r="I163" s="45">
        <v>0</v>
      </c>
      <c r="J163" s="45">
        <v>0</v>
      </c>
      <c r="K163" s="6"/>
    </row>
    <row r="164" spans="1:11" ht="38.25">
      <c r="A164" s="94">
        <v>2</v>
      </c>
      <c r="B164" s="88" t="s">
        <v>34</v>
      </c>
      <c r="C164" s="88" t="s">
        <v>333</v>
      </c>
      <c r="D164" s="88" t="s">
        <v>329</v>
      </c>
      <c r="E164" s="79" t="s">
        <v>277</v>
      </c>
      <c r="F164" s="74">
        <v>4000</v>
      </c>
      <c r="G164" s="74">
        <v>4000</v>
      </c>
      <c r="H164" s="75">
        <v>4000</v>
      </c>
      <c r="I164" s="73">
        <v>0</v>
      </c>
      <c r="J164" s="45">
        <v>0</v>
      </c>
      <c r="K164" s="78" t="s">
        <v>278</v>
      </c>
    </row>
    <row r="165" spans="1:11" ht="25.5">
      <c r="A165" s="94">
        <v>3</v>
      </c>
      <c r="B165" s="88" t="s">
        <v>35</v>
      </c>
      <c r="C165" s="88" t="s">
        <v>335</v>
      </c>
      <c r="D165" s="88" t="s">
        <v>329</v>
      </c>
      <c r="E165" s="79" t="s">
        <v>279</v>
      </c>
      <c r="F165" s="74">
        <v>200</v>
      </c>
      <c r="G165" s="74">
        <v>200</v>
      </c>
      <c r="H165" s="75">
        <v>200</v>
      </c>
      <c r="I165" s="73">
        <v>0</v>
      </c>
      <c r="J165" s="45">
        <v>0</v>
      </c>
      <c r="K165" s="78" t="s">
        <v>496</v>
      </c>
    </row>
    <row r="166" spans="1:11" ht="25.5">
      <c r="A166" s="94">
        <v>4</v>
      </c>
      <c r="B166" s="88" t="s">
        <v>36</v>
      </c>
      <c r="C166" s="88" t="s">
        <v>333</v>
      </c>
      <c r="D166" s="88" t="s">
        <v>329</v>
      </c>
      <c r="E166" s="119" t="s">
        <v>280</v>
      </c>
      <c r="F166" s="76">
        <v>500</v>
      </c>
      <c r="G166" s="76">
        <v>500</v>
      </c>
      <c r="H166" s="77">
        <v>500</v>
      </c>
      <c r="I166" s="73">
        <v>0</v>
      </c>
      <c r="J166" s="45">
        <v>0</v>
      </c>
      <c r="K166" s="121" t="s">
        <v>497</v>
      </c>
    </row>
    <row r="167" spans="1:11" ht="25.5">
      <c r="A167" s="94">
        <v>5</v>
      </c>
      <c r="B167" s="88" t="s">
        <v>461</v>
      </c>
      <c r="C167" s="88" t="s">
        <v>333</v>
      </c>
      <c r="D167" s="88" t="s">
        <v>329</v>
      </c>
      <c r="E167" s="79" t="s">
        <v>281</v>
      </c>
      <c r="F167" s="74">
        <v>4080</v>
      </c>
      <c r="G167" s="74">
        <v>4080</v>
      </c>
      <c r="H167" s="75">
        <v>4080</v>
      </c>
      <c r="I167" s="73">
        <v>0</v>
      </c>
      <c r="J167" s="45">
        <v>0</v>
      </c>
      <c r="K167" s="78" t="s">
        <v>282</v>
      </c>
    </row>
    <row r="168" spans="1:11" ht="12.75">
      <c r="A168" s="94">
        <v>6</v>
      </c>
      <c r="B168" s="88" t="s">
        <v>479</v>
      </c>
      <c r="C168" s="88" t="s">
        <v>335</v>
      </c>
      <c r="D168" s="88" t="s">
        <v>329</v>
      </c>
      <c r="E168" s="92" t="s">
        <v>283</v>
      </c>
      <c r="F168" s="74">
        <v>250</v>
      </c>
      <c r="G168" s="74">
        <v>250</v>
      </c>
      <c r="H168" s="75">
        <v>250</v>
      </c>
      <c r="I168" s="73">
        <v>0</v>
      </c>
      <c r="J168" s="45">
        <v>0</v>
      </c>
      <c r="K168" s="78" t="s">
        <v>282</v>
      </c>
    </row>
    <row r="169" spans="1:11" ht="25.5">
      <c r="A169" s="94">
        <v>7</v>
      </c>
      <c r="B169" s="88" t="s">
        <v>469</v>
      </c>
      <c r="C169" s="88" t="s">
        <v>335</v>
      </c>
      <c r="D169" s="88" t="s">
        <v>12</v>
      </c>
      <c r="E169" s="79" t="s">
        <v>284</v>
      </c>
      <c r="F169" s="74">
        <v>1100</v>
      </c>
      <c r="G169" s="74">
        <v>1100</v>
      </c>
      <c r="H169" s="75">
        <v>1100</v>
      </c>
      <c r="I169" s="73">
        <v>0</v>
      </c>
      <c r="J169" s="45">
        <v>0</v>
      </c>
      <c r="K169" s="78" t="s">
        <v>285</v>
      </c>
    </row>
    <row r="170" spans="1:11" ht="38.25">
      <c r="A170" s="94">
        <v>8</v>
      </c>
      <c r="B170" s="88" t="s">
        <v>38</v>
      </c>
      <c r="C170" s="88" t="s">
        <v>335</v>
      </c>
      <c r="D170" s="88" t="s">
        <v>317</v>
      </c>
      <c r="E170" s="79" t="s">
        <v>286</v>
      </c>
      <c r="F170" s="75">
        <v>2300</v>
      </c>
      <c r="G170" s="74">
        <v>1800</v>
      </c>
      <c r="H170" s="75">
        <v>1800</v>
      </c>
      <c r="I170" s="73">
        <v>0</v>
      </c>
      <c r="J170" s="45">
        <v>0</v>
      </c>
      <c r="K170" s="78" t="s">
        <v>287</v>
      </c>
    </row>
    <row r="171" spans="1:11" ht="76.5">
      <c r="A171" s="94">
        <v>9</v>
      </c>
      <c r="B171" s="88" t="s">
        <v>39</v>
      </c>
      <c r="C171" s="88" t="s">
        <v>333</v>
      </c>
      <c r="D171" s="88" t="s">
        <v>317</v>
      </c>
      <c r="E171" s="79" t="s">
        <v>288</v>
      </c>
      <c r="F171" s="74">
        <v>3800</v>
      </c>
      <c r="G171" s="74">
        <v>3800</v>
      </c>
      <c r="H171" s="75">
        <v>3800</v>
      </c>
      <c r="I171" s="73">
        <v>0</v>
      </c>
      <c r="J171" s="45">
        <v>0</v>
      </c>
      <c r="K171" s="78" t="s">
        <v>289</v>
      </c>
    </row>
    <row r="172" spans="1:11" ht="38.25">
      <c r="A172" s="94">
        <v>10</v>
      </c>
      <c r="B172" s="88" t="s">
        <v>40</v>
      </c>
      <c r="C172" s="88" t="s">
        <v>335</v>
      </c>
      <c r="D172" s="88" t="s">
        <v>317</v>
      </c>
      <c r="E172" s="79" t="s">
        <v>290</v>
      </c>
      <c r="F172" s="74">
        <v>2000</v>
      </c>
      <c r="G172" s="74">
        <v>2000</v>
      </c>
      <c r="H172" s="75">
        <v>2000</v>
      </c>
      <c r="I172" s="73">
        <v>0</v>
      </c>
      <c r="J172" s="45">
        <v>0</v>
      </c>
      <c r="K172" s="78" t="s">
        <v>291</v>
      </c>
    </row>
    <row r="173" spans="1:11" ht="25.5">
      <c r="A173" s="94">
        <v>11</v>
      </c>
      <c r="B173" s="88" t="s">
        <v>470</v>
      </c>
      <c r="C173" s="88" t="s">
        <v>335</v>
      </c>
      <c r="D173" s="88" t="s">
        <v>317</v>
      </c>
      <c r="E173" s="120" t="s">
        <v>292</v>
      </c>
      <c r="F173" s="80">
        <v>500</v>
      </c>
      <c r="G173" s="80">
        <v>500</v>
      </c>
      <c r="H173" s="81">
        <v>500</v>
      </c>
      <c r="I173" s="73">
        <v>0</v>
      </c>
      <c r="J173" s="45">
        <v>0</v>
      </c>
      <c r="K173" s="82" t="s">
        <v>293</v>
      </c>
    </row>
    <row r="174" spans="1:11" ht="51">
      <c r="A174" s="94">
        <v>12</v>
      </c>
      <c r="B174" s="88" t="s">
        <v>34</v>
      </c>
      <c r="C174" s="88" t="s">
        <v>333</v>
      </c>
      <c r="D174" s="88" t="s">
        <v>317</v>
      </c>
      <c r="E174" s="79" t="s">
        <v>294</v>
      </c>
      <c r="F174" s="74">
        <v>3000</v>
      </c>
      <c r="G174" s="74">
        <v>3000</v>
      </c>
      <c r="H174" s="75">
        <v>3000</v>
      </c>
      <c r="I174" s="73">
        <v>0</v>
      </c>
      <c r="J174" s="45">
        <v>0</v>
      </c>
      <c r="K174" s="199" t="s">
        <v>295</v>
      </c>
    </row>
    <row r="175" spans="1:11" ht="25.5">
      <c r="A175" s="94">
        <v>13</v>
      </c>
      <c r="B175" s="88" t="s">
        <v>471</v>
      </c>
      <c r="C175" s="88" t="s">
        <v>335</v>
      </c>
      <c r="D175" s="88" t="s">
        <v>317</v>
      </c>
      <c r="E175" s="79" t="s">
        <v>296</v>
      </c>
      <c r="F175" s="74">
        <v>7300</v>
      </c>
      <c r="G175" s="74">
        <v>7300</v>
      </c>
      <c r="H175" s="75">
        <v>7300</v>
      </c>
      <c r="I175" s="73">
        <v>0</v>
      </c>
      <c r="J175" s="45">
        <v>0</v>
      </c>
      <c r="K175" s="78" t="s">
        <v>297</v>
      </c>
    </row>
    <row r="176" spans="1:11" ht="38.25">
      <c r="A176" s="94">
        <v>14</v>
      </c>
      <c r="B176" s="88" t="s">
        <v>433</v>
      </c>
      <c r="C176" s="88" t="s">
        <v>335</v>
      </c>
      <c r="D176" s="88" t="s">
        <v>317</v>
      </c>
      <c r="E176" s="79" t="s">
        <v>298</v>
      </c>
      <c r="F176" s="74">
        <v>2500</v>
      </c>
      <c r="G176" s="74">
        <v>2500</v>
      </c>
      <c r="H176" s="75">
        <v>2500</v>
      </c>
      <c r="I176" s="73">
        <v>0</v>
      </c>
      <c r="J176" s="45">
        <v>0</v>
      </c>
      <c r="K176" s="78" t="s">
        <v>299</v>
      </c>
    </row>
    <row r="177" spans="1:11" ht="38.25">
      <c r="A177" s="94">
        <v>15</v>
      </c>
      <c r="B177" s="88" t="s">
        <v>434</v>
      </c>
      <c r="C177" s="88" t="s">
        <v>335</v>
      </c>
      <c r="D177" s="88" t="s">
        <v>317</v>
      </c>
      <c r="E177" s="79" t="s">
        <v>300</v>
      </c>
      <c r="F177" s="74">
        <v>2500</v>
      </c>
      <c r="G177" s="74">
        <v>2500</v>
      </c>
      <c r="H177" s="75">
        <v>2500</v>
      </c>
      <c r="I177" s="73">
        <v>0</v>
      </c>
      <c r="J177" s="45">
        <v>0</v>
      </c>
      <c r="K177" s="78" t="s">
        <v>299</v>
      </c>
    </row>
    <row r="178" spans="1:11" ht="51">
      <c r="A178" s="94">
        <v>16</v>
      </c>
      <c r="B178" s="88" t="s">
        <v>435</v>
      </c>
      <c r="C178" s="88" t="s">
        <v>335</v>
      </c>
      <c r="D178" s="88" t="s">
        <v>317</v>
      </c>
      <c r="E178" s="79" t="s">
        <v>301</v>
      </c>
      <c r="F178" s="74">
        <v>2200</v>
      </c>
      <c r="G178" s="74">
        <v>2200</v>
      </c>
      <c r="H178" s="75">
        <v>2200</v>
      </c>
      <c r="I178" s="73">
        <v>0</v>
      </c>
      <c r="J178" s="45">
        <v>0</v>
      </c>
      <c r="K178" s="78" t="s">
        <v>302</v>
      </c>
    </row>
    <row r="179" spans="1:11" ht="38.25">
      <c r="A179" s="94">
        <v>17</v>
      </c>
      <c r="B179" s="88" t="s">
        <v>436</v>
      </c>
      <c r="C179" s="88" t="s">
        <v>335</v>
      </c>
      <c r="D179" s="88" t="s">
        <v>317</v>
      </c>
      <c r="E179" s="79" t="s">
        <v>303</v>
      </c>
      <c r="F179" s="74">
        <v>1400</v>
      </c>
      <c r="G179" s="74">
        <v>1400</v>
      </c>
      <c r="H179" s="75">
        <v>1400</v>
      </c>
      <c r="I179" s="73">
        <v>0</v>
      </c>
      <c r="J179" s="45">
        <v>0</v>
      </c>
      <c r="K179" s="78" t="s">
        <v>304</v>
      </c>
    </row>
    <row r="180" spans="1:11" ht="38.25">
      <c r="A180" s="94">
        <v>18</v>
      </c>
      <c r="B180" s="88" t="s">
        <v>437</v>
      </c>
      <c r="C180" s="88" t="s">
        <v>333</v>
      </c>
      <c r="D180" s="88" t="s">
        <v>317</v>
      </c>
      <c r="E180" s="79" t="s">
        <v>305</v>
      </c>
      <c r="F180" s="74">
        <v>3000</v>
      </c>
      <c r="G180" s="74">
        <v>3000</v>
      </c>
      <c r="H180" s="75">
        <v>3000</v>
      </c>
      <c r="I180" s="73">
        <v>0</v>
      </c>
      <c r="J180" s="45">
        <v>0</v>
      </c>
      <c r="K180" s="78" t="s">
        <v>306</v>
      </c>
    </row>
    <row r="181" spans="1:11" ht="38.25">
      <c r="A181" s="94">
        <v>19</v>
      </c>
      <c r="B181" s="189" t="s">
        <v>438</v>
      </c>
      <c r="C181" s="88" t="s">
        <v>333</v>
      </c>
      <c r="D181" s="88" t="s">
        <v>317</v>
      </c>
      <c r="E181" s="83" t="s">
        <v>307</v>
      </c>
      <c r="F181" s="74">
        <v>5500</v>
      </c>
      <c r="G181" s="74">
        <v>2370</v>
      </c>
      <c r="H181" s="75">
        <v>2370</v>
      </c>
      <c r="I181" s="73">
        <v>0</v>
      </c>
      <c r="J181" s="45">
        <v>0</v>
      </c>
      <c r="K181" s="78" t="s">
        <v>308</v>
      </c>
    </row>
    <row r="182" spans="1:11" ht="13.5" thickBot="1">
      <c r="A182" s="94">
        <v>20</v>
      </c>
      <c r="B182" s="88"/>
      <c r="C182" s="88"/>
      <c r="D182" s="88"/>
      <c r="E182" s="92" t="s">
        <v>452</v>
      </c>
      <c r="F182" s="5">
        <v>773</v>
      </c>
      <c r="G182" s="5">
        <v>773</v>
      </c>
      <c r="H182" s="5">
        <v>773</v>
      </c>
      <c r="I182" s="45">
        <v>0</v>
      </c>
      <c r="J182" s="45">
        <v>0</v>
      </c>
      <c r="K182" s="6"/>
    </row>
    <row r="183" spans="2:11" ht="13.5" thickBot="1">
      <c r="B183" s="234" t="s">
        <v>379</v>
      </c>
      <c r="C183" s="235"/>
      <c r="D183" s="235"/>
      <c r="E183" s="236"/>
      <c r="F183" s="182">
        <f>SUM(F163:F182)</f>
        <v>49903</v>
      </c>
      <c r="G183" s="182">
        <f>SUM(G163:G182)</f>
        <v>46273</v>
      </c>
      <c r="H183" s="182">
        <f>SUM(H163:H182)</f>
        <v>46273</v>
      </c>
      <c r="I183" s="182">
        <f>SUM(I163:I182)</f>
        <v>0</v>
      </c>
      <c r="J183" s="183">
        <f>SUM(J163:J182)</f>
        <v>0</v>
      </c>
      <c r="K183" s="198"/>
    </row>
    <row r="184" spans="1:11" s="135" customFormat="1" ht="13.5" thickBot="1">
      <c r="A184" s="133"/>
      <c r="B184" s="134"/>
      <c r="C184" s="134"/>
      <c r="D184" s="134"/>
      <c r="E184" s="122"/>
      <c r="F184" s="2"/>
      <c r="G184" s="2"/>
      <c r="H184" s="2"/>
      <c r="I184" s="181"/>
      <c r="J184" s="181"/>
      <c r="K184" s="55"/>
    </row>
    <row r="185" spans="1:11" ht="24" customHeight="1" thickBot="1">
      <c r="A185" s="83"/>
      <c r="B185" s="234" t="s">
        <v>309</v>
      </c>
      <c r="C185" s="235"/>
      <c r="D185" s="235"/>
      <c r="E185" s="235"/>
      <c r="F185" s="196">
        <f>F14+F31+F61+F115+F127+F151+F159+F183</f>
        <v>1609334</v>
      </c>
      <c r="G185" s="21">
        <f>G14+G31+G61+G115+G127+G151+G159+G183</f>
        <v>556833</v>
      </c>
      <c r="H185" s="21">
        <f>H14+H31+H61+H115+H127+H151+H159+H183</f>
        <v>515833</v>
      </c>
      <c r="I185" s="21">
        <f>I14+I31+I61+I115+I127+I151+I159+I183</f>
        <v>102360</v>
      </c>
      <c r="J185" s="176">
        <f>J14+J31+J61+J115+J127+J151+J159+J183</f>
        <v>803242</v>
      </c>
      <c r="K185" s="55"/>
    </row>
    <row r="186" spans="1:10" ht="13.5" thickBot="1">
      <c r="A186" s="85"/>
      <c r="B186" s="192"/>
      <c r="C186" s="193"/>
      <c r="D186" s="193"/>
      <c r="E186" s="185" t="s">
        <v>310</v>
      </c>
      <c r="F186" s="195">
        <v>31108</v>
      </c>
      <c r="G186" s="194">
        <v>31108</v>
      </c>
      <c r="H186" s="194">
        <v>31108</v>
      </c>
      <c r="I186" s="194">
        <v>0</v>
      </c>
      <c r="J186" s="183">
        <v>0</v>
      </c>
    </row>
    <row r="187" spans="1:11" s="135" customFormat="1" ht="13.5" thickBot="1">
      <c r="A187" s="85"/>
      <c r="B187" s="85"/>
      <c r="C187" s="85"/>
      <c r="D187" s="85"/>
      <c r="E187" s="144"/>
      <c r="F187" s="84"/>
      <c r="G187" s="84"/>
      <c r="H187" s="84"/>
      <c r="I187" s="84"/>
      <c r="J187" s="84"/>
      <c r="K187" s="197"/>
    </row>
    <row r="188" spans="1:11" ht="13.5" thickBot="1">
      <c r="A188" s="144"/>
      <c r="B188" s="184"/>
      <c r="C188" s="185"/>
      <c r="D188" s="185"/>
      <c r="E188" s="185" t="s">
        <v>311</v>
      </c>
      <c r="F188" s="195">
        <f>SUM(F185:F186)</f>
        <v>1640442</v>
      </c>
      <c r="G188" s="194">
        <f>SUM(G185:G186)</f>
        <v>587941</v>
      </c>
      <c r="H188" s="194">
        <f>SUM(H185:H186)</f>
        <v>546941</v>
      </c>
      <c r="I188" s="194">
        <f>SUM(I185:I186)</f>
        <v>102360</v>
      </c>
      <c r="J188" s="183">
        <f>SUM(J185:J186)</f>
        <v>803242</v>
      </c>
      <c r="K188" s="55"/>
    </row>
    <row r="189" spans="1:11" ht="12.75">
      <c r="A189" s="85"/>
      <c r="B189" s="85"/>
      <c r="C189" s="85"/>
      <c r="D189" s="85"/>
      <c r="E189" s="85"/>
      <c r="F189" s="84"/>
      <c r="G189" s="84"/>
      <c r="H189" s="12"/>
      <c r="I189" s="86"/>
      <c r="J189" s="84"/>
      <c r="K189" s="55"/>
    </row>
    <row r="190" spans="1:11" ht="12.75">
      <c r="A190" s="90"/>
      <c r="B190" s="90"/>
      <c r="C190" s="90"/>
      <c r="D190" s="90"/>
      <c r="F190" s="20"/>
      <c r="G190" s="20"/>
      <c r="H190" s="87"/>
      <c r="I190" s="20"/>
      <c r="J190" s="20"/>
      <c r="K190" s="55"/>
    </row>
    <row r="191" spans="7:9" ht="12.75">
      <c r="G191" s="190"/>
      <c r="H191" s="190"/>
      <c r="I191" s="125"/>
    </row>
  </sheetData>
  <autoFilter ref="B3:E3"/>
  <mergeCells count="39">
    <mergeCell ref="E91:E92"/>
    <mergeCell ref="F91:F92"/>
    <mergeCell ref="J91:J92"/>
    <mergeCell ref="K91:K92"/>
    <mergeCell ref="C6:C7"/>
    <mergeCell ref="K6:K7"/>
    <mergeCell ref="F65:F66"/>
    <mergeCell ref="J65:J66"/>
    <mergeCell ref="K65:K66"/>
    <mergeCell ref="B185:E185"/>
    <mergeCell ref="B1:K1"/>
    <mergeCell ref="A2:A3"/>
    <mergeCell ref="B2:B3"/>
    <mergeCell ref="C2:C3"/>
    <mergeCell ref="D2:D3"/>
    <mergeCell ref="E2:E3"/>
    <mergeCell ref="F2:F3"/>
    <mergeCell ref="J2:J3"/>
    <mergeCell ref="A6:A7"/>
    <mergeCell ref="B183:E183"/>
    <mergeCell ref="B61:E61"/>
    <mergeCell ref="B115:E115"/>
    <mergeCell ref="B127:E127"/>
    <mergeCell ref="B151:E151"/>
    <mergeCell ref="B65:B66"/>
    <mergeCell ref="C65:C66"/>
    <mergeCell ref="E65:E66"/>
    <mergeCell ref="B91:B92"/>
    <mergeCell ref="C91:C92"/>
    <mergeCell ref="A91:A92"/>
    <mergeCell ref="K2:K3"/>
    <mergeCell ref="G2:I2"/>
    <mergeCell ref="B159:E159"/>
    <mergeCell ref="E6:E7"/>
    <mergeCell ref="A65:A66"/>
    <mergeCell ref="B14:E14"/>
    <mergeCell ref="B31:E31"/>
    <mergeCell ref="F6:F7"/>
    <mergeCell ref="B6:B7"/>
  </mergeCells>
  <printOptions/>
  <pageMargins left="0.6299212598425197" right="0.03937007874015748" top="0.8267716535433072" bottom="0.5905511811023623" header="0.5118110236220472" footer="0.31496062992125984"/>
  <pageSetup horizontalDpi="600" verticalDpi="600" orientation="landscape" paperSize="9" r:id="rId1"/>
  <headerFooter alignWithMargins="0">
    <oddHeader>&amp;Lv tis. Kč&amp;C&amp;"Arial CE,tučné\Jmenovitý rozpis investičních akcí roku 2004 &amp;R&amp;"Arial CE,tučné\Příloha č. 8</oddHeader>
    <oddFooter>&amp;C&amp;P+12&amp;R
</oddFooter>
  </headerFooter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mmol</dc:creator>
  <cp:keywords/>
  <dc:description/>
  <cp:lastModifiedBy>umo</cp:lastModifiedBy>
  <cp:lastPrinted>2004-01-12T13:23:12Z</cp:lastPrinted>
  <dcterms:created xsi:type="dcterms:W3CDTF">2003-11-26T06:31:56Z</dcterms:created>
  <dcterms:modified xsi:type="dcterms:W3CDTF">2003-12-17T07:26:39Z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