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5"/>
  </bookViews>
  <sheets>
    <sheet name="Stav. inv." sheetId="1" r:id="rId1"/>
    <sheet name="Nest. inv." sheetId="2" r:id="rId2"/>
    <sheet name="Příspěvky" sheetId="3" r:id="rId3"/>
    <sheet name="SVM" sheetId="4" r:id="rId4"/>
    <sheet name="Fondy" sheetId="5" r:id="rId5"/>
    <sheet name="Rekapitulace" sheetId="6" r:id="rId6"/>
  </sheets>
  <definedNames>
    <definedName name="_xlnm.Print_Titles" localSheetId="0">'Stav. inv.'!$1:$1</definedName>
    <definedName name="_xlnm.Print_Area" localSheetId="4">'Fondy'!$A$4:$AE$22</definedName>
    <definedName name="_xlnm.Print_Area" localSheetId="1">'Nest. inv.'!$A$1:$AE$11</definedName>
    <definedName name="_xlnm.Print_Area" localSheetId="2">'Příspěvky'!$A$3:$AE$19</definedName>
    <definedName name="_xlnm.Print_Area" localSheetId="5">'Rekapitulace'!$A$1:$AB$16</definedName>
    <definedName name="_xlnm.Print_Area" localSheetId="0">'Stav. inv.'!$A$1:$AG$92</definedName>
    <definedName name="_xlnm.Print_Area" localSheetId="3">'SVM'!$A$3:$M$26</definedName>
  </definedNames>
  <calcPr fullCalcOnLoad="1"/>
</workbook>
</file>

<file path=xl/sharedStrings.xml><?xml version="1.0" encoding="utf-8"?>
<sst xmlns="http://schemas.openxmlformats.org/spreadsheetml/2006/main" count="584" uniqueCount="303">
  <si>
    <t>Mezisoučet</t>
  </si>
  <si>
    <t>Cyklostezky</t>
  </si>
  <si>
    <t>Bezbariérové úpravy komunikací</t>
  </si>
  <si>
    <t>MHD - zastávky</t>
  </si>
  <si>
    <t>Lošov - plynofikace</t>
  </si>
  <si>
    <t>Příspěvky k dotacím z programu MPR</t>
  </si>
  <si>
    <t>Týneček - signalizace, komunikace</t>
  </si>
  <si>
    <t>Zaměření vodovodů pro GIS</t>
  </si>
  <si>
    <t>Zaměření kanalizací pro GIS</t>
  </si>
  <si>
    <t>ČOV Olomouc</t>
  </si>
  <si>
    <t>Kanalizační sběrač AII.</t>
  </si>
  <si>
    <t>Andělská - plynofikace</t>
  </si>
  <si>
    <t>Nestavební investice</t>
  </si>
  <si>
    <t>Rekonstrukce a zřízení VO</t>
  </si>
  <si>
    <t>Holice - průmyslová zóna</t>
  </si>
  <si>
    <t>Příspěvky a platby města jiným subjektům</t>
  </si>
  <si>
    <t>Hynaisova 10 - rekonstrukce objektu</t>
  </si>
  <si>
    <t>Slavonín hřiště - rek. budovy</t>
  </si>
  <si>
    <t>Šlechtitelů - průmyslová zóna</t>
  </si>
  <si>
    <t>Lošov ČOV</t>
  </si>
  <si>
    <t>Horní náměstí - rekonstrukce vč. modelu města</t>
  </si>
  <si>
    <t>poznámka</t>
  </si>
  <si>
    <t>změna</t>
  </si>
  <si>
    <t>upravený rozpočet k 15.1.2002</t>
  </si>
  <si>
    <t>schválený rozpočet 2002</t>
  </si>
  <si>
    <t>REKAPITULACE</t>
  </si>
  <si>
    <t>Výkupy pozemků</t>
  </si>
  <si>
    <t>Investice SMV, a. s. z nájemného</t>
  </si>
  <si>
    <t>CELKEM</t>
  </si>
  <si>
    <t>Úpravy komunikací - drobné akce</t>
  </si>
  <si>
    <t>Stavební investice a opravy</t>
  </si>
  <si>
    <t>Grygov -  rekultivace skládky odpadů</t>
  </si>
  <si>
    <t>Výstavba přednádražního uzlu - přednádr. ČD II.etapa</t>
  </si>
  <si>
    <t>Sv. Kopeček - příspěvky, sídl. E. F. Buriana - vod. příp.</t>
  </si>
  <si>
    <t>Projektová dokumentace SMV a. s.</t>
  </si>
  <si>
    <t>název stavby</t>
  </si>
  <si>
    <t>Výstavba přednádražního uzlu - přednádr. ČD II. etapa</t>
  </si>
  <si>
    <t>Balbínova, Hejčín - byt. výstavba</t>
  </si>
  <si>
    <t>Denisova, Pekařská - rek. komunik. a tramvaj. tratě</t>
  </si>
  <si>
    <t>Ječmínkova - Na Dílkách - rek. komunikace</t>
  </si>
  <si>
    <t>Polská - rekonstrukce komunikace</t>
  </si>
  <si>
    <t>Štítného - most nad drahou ČD</t>
  </si>
  <si>
    <t>Tomkova - Mrštíkovo nám., rek. komunik. a inž. sítí</t>
  </si>
  <si>
    <t>Gorkého - rek. komunikace a inž. sítí</t>
  </si>
  <si>
    <t>Sladovní - rek. komunikace a inž. sítí</t>
  </si>
  <si>
    <t>Vaníčkova - rek. komunikace a inž. sítí</t>
  </si>
  <si>
    <t>upravený rozpočet                  k 12.3.2002</t>
  </si>
  <si>
    <t>upravený rozpočet                  k 26.2.2002</t>
  </si>
  <si>
    <t>upravený rozpočet                   k 12.3.2002</t>
  </si>
  <si>
    <t>upravený rozpočet                    k 12.3.2002</t>
  </si>
  <si>
    <t>upravený rozpočet                     k 26.2.2002</t>
  </si>
  <si>
    <t>upravený rozpočet                 k 26.3.2002</t>
  </si>
  <si>
    <t>upravený rozpočet                  k 26.3.2002</t>
  </si>
  <si>
    <t>Dokoupení pozemků - Šlechtitelů</t>
  </si>
  <si>
    <t>Fond hospodářského rozvoje</t>
  </si>
  <si>
    <r>
      <t xml:space="preserve">Investice </t>
    </r>
    <r>
      <rPr>
        <b/>
        <sz val="10"/>
        <rFont val="Arial"/>
        <family val="2"/>
      </rPr>
      <t>Fondu hospodářského rozvoje</t>
    </r>
  </si>
  <si>
    <r>
      <t xml:space="preserve">Investice </t>
    </r>
    <r>
      <rPr>
        <b/>
        <sz val="10"/>
        <rFont val="Arial"/>
        <family val="2"/>
      </rPr>
      <t>SMV, a. s.</t>
    </r>
    <r>
      <rPr>
        <sz val="10"/>
        <rFont val="Arial"/>
        <family val="0"/>
      </rPr>
      <t xml:space="preserve"> z nájemného</t>
    </r>
  </si>
  <si>
    <r>
      <t>Investice</t>
    </r>
    <r>
      <rPr>
        <b/>
        <sz val="10"/>
        <rFont val="Arial"/>
        <family val="2"/>
      </rPr>
      <t xml:space="preserve"> MmOl</t>
    </r>
    <r>
      <rPr>
        <sz val="10"/>
        <rFont val="Arial"/>
        <family val="0"/>
      </rPr>
      <t xml:space="preserve"> celkem</t>
    </r>
  </si>
  <si>
    <r>
      <t xml:space="preserve">Investice </t>
    </r>
    <r>
      <rPr>
        <b/>
        <sz val="10"/>
        <rFont val="Arial"/>
        <family val="2"/>
      </rPr>
      <t>Fondu bytové výstavby</t>
    </r>
  </si>
  <si>
    <t>CELKEM FONDY</t>
  </si>
  <si>
    <t>upravený rozpočet                  k 12.3.2003</t>
  </si>
  <si>
    <t>upravený rozpočet                  k 12.3.2004</t>
  </si>
  <si>
    <t>upravený rozpočet                  k 12.3.2005</t>
  </si>
  <si>
    <t>upravený rozpočet                  k 12.3.2006</t>
  </si>
  <si>
    <t>upravený rozpočet                  k 12.3.2007</t>
  </si>
  <si>
    <t>upravený rozpočet                  k 12.3.2008</t>
  </si>
  <si>
    <t>návrh rozpočtu 2003</t>
  </si>
  <si>
    <t>návrh rozpočtu 2004</t>
  </si>
  <si>
    <t>návrh rozpočtu 2006</t>
  </si>
  <si>
    <t>návrh rozpočtu 2007</t>
  </si>
  <si>
    <t>návrh rozpočtu 2008</t>
  </si>
  <si>
    <t>návrh rozpočtu 2009</t>
  </si>
  <si>
    <t>návrh rozpočtu 2010</t>
  </si>
  <si>
    <t>návrh rozpočtu 2011</t>
  </si>
  <si>
    <t>upravený rozpočet                        k 26.3.2002</t>
  </si>
  <si>
    <t>upravený rozpočet                     k 26.3.2002</t>
  </si>
  <si>
    <t>celkem - I., II., III.</t>
  </si>
  <si>
    <t>celkem - IV.</t>
  </si>
  <si>
    <t>celkem  - V.</t>
  </si>
  <si>
    <t>celkem - VI.</t>
  </si>
  <si>
    <t>upravený rozpočet                  k 9.4.2002</t>
  </si>
  <si>
    <t>upravený rozpočet                    k 9.4.2002</t>
  </si>
  <si>
    <t>Náves Svobody - rekonstrukce komunikací</t>
  </si>
  <si>
    <t>upravený rozpočet                    k 23.4.2002</t>
  </si>
  <si>
    <t>upravený rozpočet                     k 23.4.2002</t>
  </si>
  <si>
    <t>upravený rozpočet                   k 9.4.2002</t>
  </si>
  <si>
    <t>upravený rozpočet                 k 23.4.2002</t>
  </si>
  <si>
    <t>Radíkov - kanalizace</t>
  </si>
  <si>
    <t>Topolany - kanalizace</t>
  </si>
  <si>
    <t>upravený rozpočet                              k 21.5.2002</t>
  </si>
  <si>
    <t>upravený rozpočet                                k 21.5.2002</t>
  </si>
  <si>
    <t>upravený rozpočet                                    k 21.5.2002</t>
  </si>
  <si>
    <t>upravený rozpočet              k 21.5.2002</t>
  </si>
  <si>
    <t>ZŠ Tř. Svornosti - rekonstrukce koridoru</t>
  </si>
  <si>
    <t>ZŠ Helsinská 6 - bezbariérové vstupy</t>
  </si>
  <si>
    <t>Tř. Míru - rek. komunikace - II. etapa</t>
  </si>
  <si>
    <t>Výstavba přednádražního uzlu - přednádr. ČD III.etapa</t>
  </si>
  <si>
    <t>ZŠ 8. května  - obnova fasády</t>
  </si>
  <si>
    <t>Keplerova - průmyslová zóna</t>
  </si>
  <si>
    <t>upravený rozpočet                   k 27.6.2002</t>
  </si>
  <si>
    <t>Park malého prince  - II. etapa</t>
  </si>
  <si>
    <t>org.</t>
  </si>
  <si>
    <t>0973</t>
  </si>
  <si>
    <t>0994</t>
  </si>
  <si>
    <t>0735</t>
  </si>
  <si>
    <t>0749</t>
  </si>
  <si>
    <t>0563</t>
  </si>
  <si>
    <t>0569</t>
  </si>
  <si>
    <t>0908</t>
  </si>
  <si>
    <t>0341</t>
  </si>
  <si>
    <t>0959</t>
  </si>
  <si>
    <t>0968</t>
  </si>
  <si>
    <t>0723</t>
  </si>
  <si>
    <t>0616</t>
  </si>
  <si>
    <t>0568</t>
  </si>
  <si>
    <t>0820</t>
  </si>
  <si>
    <t>0822</t>
  </si>
  <si>
    <t>0562</t>
  </si>
  <si>
    <t>0865</t>
  </si>
  <si>
    <t>0870</t>
  </si>
  <si>
    <t>0946</t>
  </si>
  <si>
    <t>0657</t>
  </si>
  <si>
    <t>0564</t>
  </si>
  <si>
    <t>0549</t>
  </si>
  <si>
    <t>0320</t>
  </si>
  <si>
    <t>0582</t>
  </si>
  <si>
    <t>0785</t>
  </si>
  <si>
    <t>1003</t>
  </si>
  <si>
    <t>1019</t>
  </si>
  <si>
    <t>1015</t>
  </si>
  <si>
    <t>1016</t>
  </si>
  <si>
    <t>0152</t>
  </si>
  <si>
    <t>0975</t>
  </si>
  <si>
    <t>0753</t>
  </si>
  <si>
    <t>0912</t>
  </si>
  <si>
    <t>0918</t>
  </si>
  <si>
    <t>0745</t>
  </si>
  <si>
    <t>0867</t>
  </si>
  <si>
    <t>059</t>
  </si>
  <si>
    <t>0786</t>
  </si>
  <si>
    <t>0995</t>
  </si>
  <si>
    <t>0987</t>
  </si>
  <si>
    <t>0978</t>
  </si>
  <si>
    <t>0979</t>
  </si>
  <si>
    <t>0983</t>
  </si>
  <si>
    <t>0395</t>
  </si>
  <si>
    <t>0985</t>
  </si>
  <si>
    <t>0989</t>
  </si>
  <si>
    <t>0606</t>
  </si>
  <si>
    <t>1028</t>
  </si>
  <si>
    <t>%                          čerpání</t>
  </si>
  <si>
    <t>0610</t>
  </si>
  <si>
    <t>§</t>
  </si>
  <si>
    <t>pol.</t>
  </si>
  <si>
    <t>% čerpání</t>
  </si>
  <si>
    <t>1032</t>
  </si>
  <si>
    <t>Výtah - radnice</t>
  </si>
  <si>
    <t>1018</t>
  </si>
  <si>
    <t>Zabezpečovací zařízení pro ZŠ</t>
  </si>
  <si>
    <t>čerpání                        k 30.11.2002</t>
  </si>
  <si>
    <t>I.</t>
  </si>
  <si>
    <t>II.</t>
  </si>
  <si>
    <t>III.</t>
  </si>
  <si>
    <t>IV.</t>
  </si>
  <si>
    <t>V.</t>
  </si>
  <si>
    <t>VI.</t>
  </si>
  <si>
    <t>1044</t>
  </si>
  <si>
    <t>Územní energetická koncepce SMO</t>
  </si>
  <si>
    <t>1040</t>
  </si>
  <si>
    <t>ZOO Sv. Kopeček - akvárium  - žraloci</t>
  </si>
  <si>
    <t>schválený rozpočet 2003</t>
  </si>
  <si>
    <t xml:space="preserve">upravený rozpočet                       k </t>
  </si>
  <si>
    <t xml:space="preserve">upravený rozpočet                    k </t>
  </si>
  <si>
    <t xml:space="preserve">čerpání               k </t>
  </si>
  <si>
    <t xml:space="preserve">čerpání          k </t>
  </si>
  <si>
    <t>upravený rozpočet                           k</t>
  </si>
  <si>
    <t xml:space="preserve">čerpání                   k </t>
  </si>
  <si>
    <t xml:space="preserve">upravený rozpočet                                k </t>
  </si>
  <si>
    <t xml:space="preserve">čerpání                  k </t>
  </si>
  <si>
    <t>Kohezní fond EU - rekonstrukce kanalizační sitě II</t>
  </si>
  <si>
    <t>1063</t>
  </si>
  <si>
    <t>Moravské divadlo - rek. elektroinstalace v ubytovně</t>
  </si>
  <si>
    <t>1067</t>
  </si>
  <si>
    <t>Malá parkoviště</t>
  </si>
  <si>
    <t>Dětské hřiště "Orlák" - sídl. Černá cesta</t>
  </si>
  <si>
    <t>0637</t>
  </si>
  <si>
    <t>Chomoutov - kanalizace</t>
  </si>
  <si>
    <t>Lošov - MŠ - plynofikace</t>
  </si>
  <si>
    <t>1057</t>
  </si>
  <si>
    <t>Dolní Novosadská - kanalizace</t>
  </si>
  <si>
    <t>1059</t>
  </si>
  <si>
    <t>1091</t>
  </si>
  <si>
    <t>Dolní Novosadská - plynofikace</t>
  </si>
  <si>
    <t>Rekonstrukce školních jídelen</t>
  </si>
  <si>
    <t>1060</t>
  </si>
  <si>
    <t>Radnice - bezbariérové úpravy vstupu</t>
  </si>
  <si>
    <t>1061</t>
  </si>
  <si>
    <t>1051</t>
  </si>
  <si>
    <t>Energetický audit  - ostatní</t>
  </si>
  <si>
    <t>Energetický audit  - OŠ</t>
  </si>
  <si>
    <t>1050</t>
  </si>
  <si>
    <t>0725</t>
  </si>
  <si>
    <t>ISPA  - PD na "Zhotovitele stavby"</t>
  </si>
  <si>
    <t>ISPA  - archeologická studie</t>
  </si>
  <si>
    <t>ISPA - PD na "Inženýra stavby"</t>
  </si>
  <si>
    <t>0145</t>
  </si>
  <si>
    <t>Za Humny - rek. kanalizační sítě  II</t>
  </si>
  <si>
    <t>Průchodní ul.  - rek. komunikace vč. inž. sítí</t>
  </si>
  <si>
    <t>1064</t>
  </si>
  <si>
    <t>1065</t>
  </si>
  <si>
    <t>Tererovo nám.  - evakuační centrum</t>
  </si>
  <si>
    <t>1066</t>
  </si>
  <si>
    <t>Knihovna města Olomouce</t>
  </si>
  <si>
    <t>Radíkov  - odvodnění pozemku</t>
  </si>
  <si>
    <t>1070</t>
  </si>
  <si>
    <t>Lošov - plynofikace hasičské zbrojnice</t>
  </si>
  <si>
    <t>1071</t>
  </si>
  <si>
    <t>Droždín - točna pro automobily</t>
  </si>
  <si>
    <t>0864</t>
  </si>
  <si>
    <t>Projekt "Bezbariérová Olomouc"</t>
  </si>
  <si>
    <t>ZOO Sv. Kopeček - koridor pro návštěvníky</t>
  </si>
  <si>
    <t>1076</t>
  </si>
  <si>
    <t>1077</t>
  </si>
  <si>
    <t>ZOO Sv. Kopeček - výběh pro pandy malé</t>
  </si>
  <si>
    <t>1080</t>
  </si>
  <si>
    <t>Máchalova ul. - rek. komunikace a inž. sítí</t>
  </si>
  <si>
    <t>1045</t>
  </si>
  <si>
    <t>Poděbrady - městský autokemping</t>
  </si>
  <si>
    <t xml:space="preserve">Aktualizace generelu vodovodní sítě </t>
  </si>
  <si>
    <t>1082</t>
  </si>
  <si>
    <t>1083</t>
  </si>
  <si>
    <t>Zpracování generelu kanalizace</t>
  </si>
  <si>
    <t>1084</t>
  </si>
  <si>
    <t>Chválkovická ul. - rek. vod- řadu</t>
  </si>
  <si>
    <t xml:space="preserve">Urxova, Lazecká ul. - rek. vod. řadu </t>
  </si>
  <si>
    <t>1085</t>
  </si>
  <si>
    <t>Havelkova ul, Blažejské nám. - rek. vod. řadu</t>
  </si>
  <si>
    <t>1086</t>
  </si>
  <si>
    <t>Realizace měřitel. okrsku II. dle pilot. programu</t>
  </si>
  <si>
    <t>0809</t>
  </si>
  <si>
    <t>Černovír - dobud. kanal. sítě</t>
  </si>
  <si>
    <t>Sběrač A II. - demolice šnekové čerpací stanice</t>
  </si>
  <si>
    <t>Žižkovo nám., Masarykova tř. - rek. stoky</t>
  </si>
  <si>
    <t>1088</t>
  </si>
  <si>
    <t>Žižkovo nám., ul. J. z Poděbrad - rek. stoky</t>
  </si>
  <si>
    <t>1089</t>
  </si>
  <si>
    <t>Řepčínská ul. - oprava kanalizace</t>
  </si>
  <si>
    <t>1090</t>
  </si>
  <si>
    <t>1052</t>
  </si>
  <si>
    <t>Multimediální park - I. etapa</t>
  </si>
  <si>
    <t>1054</t>
  </si>
  <si>
    <t>Balbínova, Hejčín - byt. výstavba - 39 b.j.</t>
  </si>
  <si>
    <t>1053</t>
  </si>
  <si>
    <t>Pražská ul. - dům s pečovatelskou službou</t>
  </si>
  <si>
    <t>1055</t>
  </si>
  <si>
    <t>Schweitzerova ul. - bytový dům</t>
  </si>
  <si>
    <t>1056</t>
  </si>
  <si>
    <t>Balcárkova, Nová ulice  - byt. výstavba</t>
  </si>
  <si>
    <t>Krematorium - rek. obřadní síně</t>
  </si>
  <si>
    <t>1081</t>
  </si>
  <si>
    <t>realizuje SNO, a. s.</t>
  </si>
  <si>
    <t xml:space="preserve">upravený rozpočet                 k </t>
  </si>
  <si>
    <t xml:space="preserve">čerpání              k </t>
  </si>
  <si>
    <t>projektová dokumentace</t>
  </si>
  <si>
    <t>realizace celé akce</t>
  </si>
  <si>
    <t>správní poplatek</t>
  </si>
  <si>
    <t>popl. za odnětí zem. půdy</t>
  </si>
  <si>
    <t>výkup pozemků</t>
  </si>
  <si>
    <t>realizace pobočky na ZŠ Milady Horákové</t>
  </si>
  <si>
    <t>reaalizace celé akce</t>
  </si>
  <si>
    <t xml:space="preserve">poznámka </t>
  </si>
  <si>
    <t>odvody za odnětí zem. půdy</t>
  </si>
  <si>
    <t>správní poplatky</t>
  </si>
  <si>
    <t>příspěvek na nákup 8 ks autobusů</t>
  </si>
  <si>
    <t>členský inv. podíl svazku obcí</t>
  </si>
  <si>
    <t>přísp. dle dohody Českým drahám</t>
  </si>
  <si>
    <t>přísp. na bezbariérové úpravy</t>
  </si>
  <si>
    <t xml:space="preserve">přísp. na opravy objektů v MPR  </t>
  </si>
  <si>
    <t>příspěvky občanům</t>
  </si>
  <si>
    <t>přísp. na vybudování nového výběhu</t>
  </si>
  <si>
    <t>přísp. na realizaci</t>
  </si>
  <si>
    <t>1093</t>
  </si>
  <si>
    <t>1094</t>
  </si>
  <si>
    <t>přísp. na celkovou úpravu včetně VO</t>
  </si>
  <si>
    <t>splátka za koupi sběrače</t>
  </si>
  <si>
    <t>0827</t>
  </si>
  <si>
    <t>Prokopa Holého - areál býv. kasáren - komunikace</t>
  </si>
  <si>
    <t>objekty ve vlastnictví města</t>
  </si>
  <si>
    <t>objekty školských zařízení</t>
  </si>
  <si>
    <t>doplatek za zpracování v r. 2002</t>
  </si>
  <si>
    <t>realizuje majetkoprávní odbor</t>
  </si>
  <si>
    <t>0863</t>
  </si>
  <si>
    <t xml:space="preserve">Balbínova, Hejčín - byt. výstavba </t>
  </si>
  <si>
    <t>dokončení akce z r. 2002</t>
  </si>
  <si>
    <t>poř. č.</t>
  </si>
  <si>
    <t xml:space="preserve">Fond bytové výstavby </t>
  </si>
  <si>
    <t>Výstavba přednádražního uzlu - přednádraží ČD                          III. etapa - úprava kolejiště</t>
  </si>
  <si>
    <t>Plavecký stadion - malý bazén - TSMO, a. s.</t>
  </si>
  <si>
    <t>příspěvek na vybudování malého bazénu</t>
  </si>
  <si>
    <t>Nákup autobusů - DPMO, a. s.</t>
  </si>
  <si>
    <t>Vodovod Pomoraví</t>
  </si>
  <si>
    <t>Nástupní rampa pav. A - Výstaviště Flora Ol., a. s.</t>
  </si>
  <si>
    <t>INVESTICE roku 2003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</si>
</sst>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9\7\3"/>
    <numFmt numFmtId="165" formatCode="000\ 00"/>
    <numFmt numFmtId="166" formatCode="#,##0.0"/>
    <numFmt numFmtId="167" formatCode="#,##0.000"/>
    <numFmt numFmtId="168" formatCode="#,##0.0000"/>
    <numFmt numFmtId="169" formatCode="0.0"/>
    <numFmt numFmtId="170" formatCode="#,##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ck"/>
      <top style="medium"/>
      <bottom style="thick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3" fontId="0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" fillId="0" borderId="0" xfId="0" applyFont="1" applyFill="1" applyAlignment="1">
      <alignment vertical="top"/>
    </xf>
    <xf numFmtId="3" fontId="0" fillId="0" borderId="2" xfId="0" applyNumberForma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3" fontId="0" fillId="0" borderId="3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3" fontId="0" fillId="0" borderId="6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3" fontId="0" fillId="0" borderId="8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1" fillId="0" borderId="8" xfId="0" applyNumberFormat="1" applyFont="1" applyFill="1" applyBorder="1" applyAlignment="1">
      <alignment vertical="top"/>
    </xf>
    <xf numFmtId="3" fontId="5" fillId="0" borderId="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/>
    </xf>
    <xf numFmtId="0" fontId="0" fillId="0" borderId="11" xfId="0" applyBorder="1" applyAlignment="1">
      <alignment/>
    </xf>
    <xf numFmtId="3" fontId="0" fillId="0" borderId="12" xfId="0" applyNumberForma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 vertical="top" wrapText="1"/>
    </xf>
    <xf numFmtId="3" fontId="0" fillId="0" borderId="13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Fill="1" applyBorder="1" applyAlignment="1">
      <alignment vertical="justify" wrapText="1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/>
    </xf>
    <xf numFmtId="3" fontId="4" fillId="0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 vertical="top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15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3" fontId="0" fillId="0" borderId="13" xfId="0" applyNumberForma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0" fillId="0" borderId="11" xfId="0" applyFill="1" applyBorder="1" applyAlignment="1">
      <alignment vertical="top" wrapText="1"/>
    </xf>
    <xf numFmtId="3" fontId="0" fillId="0" borderId="11" xfId="0" applyNumberFormat="1" applyFill="1" applyBorder="1" applyAlignment="1">
      <alignment vertical="top"/>
    </xf>
    <xf numFmtId="0" fontId="0" fillId="0" borderId="11" xfId="0" applyFill="1" applyBorder="1" applyAlignment="1">
      <alignment/>
    </xf>
    <xf numFmtId="3" fontId="1" fillId="0" borderId="18" xfId="0" applyNumberFormat="1" applyFont="1" applyFill="1" applyBorder="1" applyAlignment="1">
      <alignment vertical="top"/>
    </xf>
    <xf numFmtId="3" fontId="0" fillId="0" borderId="18" xfId="0" applyNumberFormat="1" applyFill="1" applyBorder="1" applyAlignment="1">
      <alignment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8" xfId="0" applyFont="1" applyFill="1" applyBorder="1" applyAlignment="1">
      <alignment horizontal="center" vertical="top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0" fillId="0" borderId="1" xfId="0" applyNumberFormat="1" applyFill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0" fontId="0" fillId="0" borderId="16" xfId="0" applyFill="1" applyBorder="1" applyAlignment="1">
      <alignment vertical="top" wrapText="1"/>
    </xf>
    <xf numFmtId="4" fontId="0" fillId="0" borderId="13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49" fontId="0" fillId="0" borderId="5" xfId="0" applyNumberFormat="1" applyFill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6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/>
    </xf>
    <xf numFmtId="0" fontId="1" fillId="4" borderId="3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/>
    </xf>
    <xf numFmtId="0" fontId="0" fillId="0" borderId="22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" xfId="0" applyFill="1" applyBorder="1" applyAlignment="1">
      <alignment vertical="top" wrapText="1"/>
    </xf>
    <xf numFmtId="49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>
      <alignment/>
    </xf>
    <xf numFmtId="2" fontId="0" fillId="0" borderId="20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9" xfId="0" applyBorder="1" applyAlignment="1">
      <alignment horizontal="center" vertical="center"/>
    </xf>
    <xf numFmtId="4" fontId="0" fillId="0" borderId="9" xfId="0" applyNumberFormat="1" applyFill="1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4" fontId="1" fillId="0" borderId="10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 vertical="top" wrapText="1"/>
    </xf>
    <xf numFmtId="4" fontId="0" fillId="0" borderId="1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3" fontId="1" fillId="0" borderId="16" xfId="0" applyNumberFormat="1" applyFont="1" applyFill="1" applyBorder="1" applyAlignment="1">
      <alignment vertical="top"/>
    </xf>
    <xf numFmtId="3" fontId="6" fillId="3" borderId="18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24" xfId="0" applyNumberFormat="1" applyFill="1" applyBorder="1" applyAlignment="1">
      <alignment vertical="top"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3" fontId="3" fillId="4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0" fillId="0" borderId="19" xfId="0" applyNumberFormat="1" applyFill="1" applyBorder="1" applyAlignment="1">
      <alignment vertical="top"/>
    </xf>
    <xf numFmtId="3" fontId="0" fillId="0" borderId="20" xfId="0" applyNumberFormat="1" applyFill="1" applyBorder="1" applyAlignment="1">
      <alignment vertical="top"/>
    </xf>
    <xf numFmtId="3" fontId="0" fillId="0" borderId="2" xfId="0" applyNumberFormat="1" applyBorder="1" applyAlignment="1">
      <alignment/>
    </xf>
    <xf numFmtId="3" fontId="0" fillId="0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5" xfId="0" applyFont="1" applyFill="1" applyBorder="1" applyAlignment="1">
      <alignment vertical="top" wrapText="1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5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5" xfId="0" applyNumberForma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7"/>
  <sheetViews>
    <sheetView workbookViewId="0" topLeftCell="A1">
      <pane xSplit="7" ySplit="2" topLeftCell="I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" sqref="D2"/>
    </sheetView>
  </sheetViews>
  <sheetFormatPr defaultColWidth="9.140625" defaultRowHeight="12.75" outlineLevelCol="2"/>
  <cols>
    <col min="1" max="1" width="5.57421875" style="0" customWidth="1" outlineLevel="2"/>
    <col min="2" max="2" width="4.8515625" style="0" customWidth="1" outlineLevel="2"/>
    <col min="3" max="3" width="5.140625" style="0" customWidth="1" outlineLevel="2"/>
    <col min="4" max="4" width="6.57421875" style="0" customWidth="1" outlineLevel="1"/>
    <col min="5" max="5" width="44.421875" style="0" customWidth="1"/>
    <col min="6" max="6" width="5.00390625" style="0" hidden="1" customWidth="1"/>
    <col min="7" max="7" width="9.140625" style="0" hidden="1" customWidth="1"/>
    <col min="8" max="8" width="5.57421875" style="0" hidden="1" customWidth="1"/>
    <col min="9" max="9" width="11.140625" style="0" customWidth="1"/>
    <col min="10" max="11" width="9.140625" style="0" hidden="1" customWidth="1"/>
    <col min="12" max="12" width="12.28125" style="0" hidden="1" customWidth="1"/>
    <col min="13" max="13" width="11.421875" style="0" hidden="1" customWidth="1"/>
    <col min="14" max="14" width="13.421875" style="0" hidden="1" customWidth="1"/>
    <col min="15" max="15" width="10.00390625" style="0" hidden="1" customWidth="1"/>
    <col min="16" max="27" width="11.7109375" style="0" hidden="1" customWidth="1"/>
    <col min="28" max="28" width="12.00390625" style="0" hidden="1" customWidth="1" outlineLevel="1"/>
    <col min="29" max="29" width="10.00390625" style="0" hidden="1" customWidth="1" outlineLevel="1"/>
    <col min="30" max="30" width="12.00390625" style="0" hidden="1" customWidth="1" outlineLevel="1"/>
    <col min="31" max="31" width="14.00390625" style="0" hidden="1" customWidth="1" outlineLevel="1"/>
    <col min="32" max="32" width="8.140625" style="0" hidden="1" customWidth="1" outlineLevel="1"/>
    <col min="33" max="33" width="36.00390625" style="0" customWidth="1" collapsed="1"/>
  </cols>
  <sheetData>
    <row r="1" spans="1:33" s="151" customFormat="1" ht="38.25">
      <c r="A1" s="155" t="s">
        <v>101</v>
      </c>
      <c r="B1" s="155" t="s">
        <v>152</v>
      </c>
      <c r="C1" s="155" t="s">
        <v>153</v>
      </c>
      <c r="D1" s="155" t="s">
        <v>294</v>
      </c>
      <c r="E1" s="218" t="s">
        <v>35</v>
      </c>
      <c r="F1" s="148"/>
      <c r="G1" s="148"/>
      <c r="H1" s="149" t="s">
        <v>101</v>
      </c>
      <c r="I1" s="149" t="s">
        <v>170</v>
      </c>
      <c r="J1" s="148"/>
      <c r="K1" s="148"/>
      <c r="L1" s="149" t="s">
        <v>23</v>
      </c>
      <c r="M1" s="150" t="s">
        <v>22</v>
      </c>
      <c r="N1" s="150" t="s">
        <v>47</v>
      </c>
      <c r="O1" s="150" t="s">
        <v>22</v>
      </c>
      <c r="P1" s="150" t="s">
        <v>48</v>
      </c>
      <c r="Q1" s="150" t="s">
        <v>22</v>
      </c>
      <c r="R1" s="150"/>
      <c r="S1" s="150" t="s">
        <v>51</v>
      </c>
      <c r="T1" s="150" t="s">
        <v>22</v>
      </c>
      <c r="U1" s="150" t="s">
        <v>80</v>
      </c>
      <c r="V1" s="150" t="s">
        <v>22</v>
      </c>
      <c r="W1" s="150" t="s">
        <v>86</v>
      </c>
      <c r="X1" s="150" t="s">
        <v>22</v>
      </c>
      <c r="Y1" s="150" t="s">
        <v>89</v>
      </c>
      <c r="Z1" s="150" t="s">
        <v>22</v>
      </c>
      <c r="AA1" s="150"/>
      <c r="AB1" s="150" t="s">
        <v>171</v>
      </c>
      <c r="AC1" s="150" t="s">
        <v>22</v>
      </c>
      <c r="AD1" s="150" t="s">
        <v>172</v>
      </c>
      <c r="AE1" s="150" t="s">
        <v>173</v>
      </c>
      <c r="AF1" s="150" t="s">
        <v>154</v>
      </c>
      <c r="AG1" s="149" t="s">
        <v>21</v>
      </c>
    </row>
    <row r="2" spans="5:40" ht="2.25" customHeight="1">
      <c r="E2" s="2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9"/>
      <c r="AH2" s="6"/>
      <c r="AI2" s="6"/>
      <c r="AJ2" s="6"/>
      <c r="AK2" s="6"/>
      <c r="AL2" s="6"/>
      <c r="AM2" s="6"/>
      <c r="AN2" s="6"/>
    </row>
    <row r="3" spans="4:40" ht="16.5" customHeight="1">
      <c r="D3" s="227" t="s">
        <v>160</v>
      </c>
      <c r="E3" s="57" t="s">
        <v>30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9"/>
      <c r="AH3" s="6"/>
      <c r="AI3" s="6"/>
      <c r="AJ3" s="6"/>
      <c r="AK3" s="6"/>
      <c r="AL3" s="6"/>
      <c r="AM3" s="6"/>
      <c r="AN3" s="6"/>
    </row>
    <row r="4" spans="1:40" ht="15" customHeight="1" hidden="1">
      <c r="A4" s="169" t="str">
        <f aca="true" t="shared" si="0" ref="A4:A20">H4</f>
        <v>0973</v>
      </c>
      <c r="B4" s="54">
        <v>3633</v>
      </c>
      <c r="C4" s="162">
        <v>6121</v>
      </c>
      <c r="D4" s="166">
        <v>1</v>
      </c>
      <c r="E4" s="12" t="s">
        <v>11</v>
      </c>
      <c r="F4" s="13">
        <v>1000</v>
      </c>
      <c r="G4" s="14">
        <v>1000</v>
      </c>
      <c r="H4" s="122" t="s">
        <v>102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35"/>
      <c r="AF4" s="135"/>
      <c r="AG4" s="12"/>
      <c r="AH4" s="52"/>
      <c r="AI4" s="52"/>
      <c r="AJ4" s="52"/>
      <c r="AK4" s="52"/>
      <c r="AL4" s="52"/>
      <c r="AM4" s="52"/>
      <c r="AN4" s="6"/>
    </row>
    <row r="5" spans="1:40" ht="15" customHeight="1" hidden="1">
      <c r="A5" s="169" t="s">
        <v>102</v>
      </c>
      <c r="B5" s="54">
        <v>3633</v>
      </c>
      <c r="C5" s="162">
        <v>6126</v>
      </c>
      <c r="D5" s="166">
        <v>2</v>
      </c>
      <c r="E5" s="12" t="s">
        <v>11</v>
      </c>
      <c r="F5" s="13"/>
      <c r="G5" s="14"/>
      <c r="H5" s="122"/>
      <c r="I5" s="14"/>
      <c r="J5" s="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35"/>
      <c r="AF5" s="135"/>
      <c r="AG5" s="12"/>
      <c r="AH5" s="52"/>
      <c r="AI5" s="52"/>
      <c r="AJ5" s="52"/>
      <c r="AK5" s="52"/>
      <c r="AL5" s="52"/>
      <c r="AM5" s="52"/>
      <c r="AN5" s="6"/>
    </row>
    <row r="6" spans="1:40" ht="15" customHeight="1" hidden="1">
      <c r="A6" s="206" t="str">
        <f t="shared" si="0"/>
        <v>0994</v>
      </c>
      <c r="B6" s="127">
        <v>3612</v>
      </c>
      <c r="C6" s="163">
        <v>6126</v>
      </c>
      <c r="D6" s="166">
        <v>3</v>
      </c>
      <c r="E6" s="210" t="s">
        <v>37</v>
      </c>
      <c r="F6" s="211"/>
      <c r="G6" s="212"/>
      <c r="H6" s="145" t="s">
        <v>103</v>
      </c>
      <c r="I6" s="212"/>
      <c r="J6" s="205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92"/>
      <c r="AF6" s="192"/>
      <c r="AG6" s="157"/>
      <c r="AH6" s="52"/>
      <c r="AI6" s="52"/>
      <c r="AJ6" s="52"/>
      <c r="AK6" s="52"/>
      <c r="AL6" s="52"/>
      <c r="AM6" s="52"/>
      <c r="AN6" s="6"/>
    </row>
    <row r="7" spans="1:40" ht="24" customHeight="1" hidden="1">
      <c r="A7" s="206" t="s">
        <v>103</v>
      </c>
      <c r="B7" s="127">
        <v>3612</v>
      </c>
      <c r="C7" s="163">
        <v>6121</v>
      </c>
      <c r="D7" s="166">
        <v>4</v>
      </c>
      <c r="E7" s="210" t="s">
        <v>37</v>
      </c>
      <c r="F7" s="211"/>
      <c r="G7" s="212"/>
      <c r="H7" s="145"/>
      <c r="I7" s="212"/>
      <c r="J7" s="205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92"/>
      <c r="AF7" s="192"/>
      <c r="AG7" s="158"/>
      <c r="AH7" s="52"/>
      <c r="AI7" s="52"/>
      <c r="AJ7" s="52"/>
      <c r="AK7" s="52"/>
      <c r="AL7" s="52"/>
      <c r="AM7" s="52"/>
      <c r="AN7" s="6"/>
    </row>
    <row r="8" spans="1:40" ht="15" customHeight="1" hidden="1">
      <c r="A8" s="169" t="str">
        <f t="shared" si="0"/>
        <v>0735</v>
      </c>
      <c r="B8" s="54">
        <v>2212</v>
      </c>
      <c r="C8" s="162">
        <v>6121</v>
      </c>
      <c r="D8" s="166">
        <v>5</v>
      </c>
      <c r="E8" s="12" t="s">
        <v>2</v>
      </c>
      <c r="F8" s="13">
        <v>200</v>
      </c>
      <c r="G8" s="14">
        <v>200</v>
      </c>
      <c r="H8" s="123" t="s">
        <v>104</v>
      </c>
      <c r="I8" s="14"/>
      <c r="J8" s="1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5"/>
      <c r="AF8" s="135"/>
      <c r="AG8" s="12"/>
      <c r="AH8" s="6"/>
      <c r="AI8" s="6"/>
      <c r="AJ8" s="6"/>
      <c r="AK8" s="6"/>
      <c r="AL8" s="6"/>
      <c r="AM8" s="6"/>
      <c r="AN8" s="6"/>
    </row>
    <row r="9" spans="1:40" ht="15" customHeight="1">
      <c r="A9" s="176" t="str">
        <f t="shared" si="0"/>
        <v>0735</v>
      </c>
      <c r="B9" s="54">
        <v>2212</v>
      </c>
      <c r="C9" s="162">
        <v>6126</v>
      </c>
      <c r="D9" s="166">
        <v>1</v>
      </c>
      <c r="E9" s="12" t="s">
        <v>2</v>
      </c>
      <c r="F9" s="13"/>
      <c r="G9" s="14"/>
      <c r="H9" s="123" t="s">
        <v>104</v>
      </c>
      <c r="I9" s="14">
        <v>100</v>
      </c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35"/>
      <c r="AF9" s="135"/>
      <c r="AG9" s="12" t="s">
        <v>263</v>
      </c>
      <c r="AH9" s="6"/>
      <c r="AI9" s="6"/>
      <c r="AJ9" s="6"/>
      <c r="AK9" s="6"/>
      <c r="AL9" s="6"/>
      <c r="AM9" s="6"/>
      <c r="AN9" s="6"/>
    </row>
    <row r="10" spans="1:40" ht="15" customHeight="1">
      <c r="A10" s="176" t="str">
        <f t="shared" si="0"/>
        <v>0749</v>
      </c>
      <c r="B10" s="54">
        <v>2219</v>
      </c>
      <c r="C10" s="162">
        <v>6121</v>
      </c>
      <c r="D10" s="166">
        <v>2</v>
      </c>
      <c r="E10" s="12" t="s">
        <v>1</v>
      </c>
      <c r="F10" s="13">
        <v>2000</v>
      </c>
      <c r="G10" s="14">
        <v>2000</v>
      </c>
      <c r="H10" s="123" t="s">
        <v>105</v>
      </c>
      <c r="I10" s="14">
        <v>2070</v>
      </c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5"/>
      <c r="AF10" s="135"/>
      <c r="AG10" s="12" t="s">
        <v>264</v>
      </c>
      <c r="AH10" s="6"/>
      <c r="AI10" s="6"/>
      <c r="AJ10" s="6"/>
      <c r="AK10" s="6"/>
      <c r="AL10" s="6"/>
      <c r="AM10" s="6"/>
      <c r="AN10" s="6"/>
    </row>
    <row r="11" spans="1:40" ht="15" customHeight="1">
      <c r="A11" s="176" t="str">
        <f t="shared" si="0"/>
        <v>0749</v>
      </c>
      <c r="B11" s="54">
        <v>2219</v>
      </c>
      <c r="C11" s="162">
        <v>6126</v>
      </c>
      <c r="D11" s="166">
        <v>3</v>
      </c>
      <c r="E11" s="12" t="s">
        <v>1</v>
      </c>
      <c r="F11" s="13"/>
      <c r="G11" s="14"/>
      <c r="H11" s="123" t="s">
        <v>105</v>
      </c>
      <c r="I11" s="14">
        <v>19</v>
      </c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5"/>
      <c r="AF11" s="135"/>
      <c r="AG11" s="12" t="s">
        <v>263</v>
      </c>
      <c r="AH11" s="6"/>
      <c r="AI11" s="6"/>
      <c r="AJ11" s="6"/>
      <c r="AK11" s="6"/>
      <c r="AL11" s="6"/>
      <c r="AM11" s="6"/>
      <c r="AN11" s="6"/>
    </row>
    <row r="12" spans="1:40" ht="15" customHeight="1">
      <c r="A12" s="176" t="str">
        <f t="shared" si="0"/>
        <v>0749</v>
      </c>
      <c r="B12" s="54">
        <v>2219</v>
      </c>
      <c r="C12" s="162">
        <v>6145</v>
      </c>
      <c r="D12" s="166">
        <v>4</v>
      </c>
      <c r="E12" s="12" t="s">
        <v>1</v>
      </c>
      <c r="F12" s="13"/>
      <c r="G12" s="14"/>
      <c r="H12" s="123" t="s">
        <v>105</v>
      </c>
      <c r="I12" s="14">
        <v>2</v>
      </c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5"/>
      <c r="AF12" s="135"/>
      <c r="AG12" s="12" t="s">
        <v>265</v>
      </c>
      <c r="AH12" s="6"/>
      <c r="AI12" s="6"/>
      <c r="AJ12" s="6"/>
      <c r="AK12" s="6"/>
      <c r="AL12" s="6"/>
      <c r="AM12" s="6"/>
      <c r="AN12" s="6"/>
    </row>
    <row r="13" spans="1:40" ht="15" customHeight="1">
      <c r="A13" s="176" t="str">
        <f t="shared" si="0"/>
        <v>0569</v>
      </c>
      <c r="B13" s="54">
        <v>2271</v>
      </c>
      <c r="C13" s="162">
        <v>6126</v>
      </c>
      <c r="D13" s="166">
        <v>5</v>
      </c>
      <c r="E13" s="55" t="s">
        <v>38</v>
      </c>
      <c r="F13" s="62"/>
      <c r="G13" s="56"/>
      <c r="H13" s="123" t="s">
        <v>107</v>
      </c>
      <c r="I13" s="5">
        <v>300</v>
      </c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5"/>
      <c r="AF13" s="135"/>
      <c r="AG13" s="12" t="s">
        <v>263</v>
      </c>
      <c r="AH13" s="52"/>
      <c r="AI13" s="52"/>
      <c r="AJ13" s="52"/>
      <c r="AK13" s="52"/>
      <c r="AL13" s="52"/>
      <c r="AM13" s="52"/>
      <c r="AN13" s="6"/>
    </row>
    <row r="14" spans="1:40" ht="15" customHeight="1">
      <c r="A14" s="176" t="s">
        <v>185</v>
      </c>
      <c r="B14" s="54">
        <v>3421</v>
      </c>
      <c r="C14" s="162">
        <v>6121</v>
      </c>
      <c r="D14" s="166">
        <v>6</v>
      </c>
      <c r="E14" s="55" t="s">
        <v>184</v>
      </c>
      <c r="F14" s="62"/>
      <c r="G14" s="56"/>
      <c r="H14" s="123"/>
      <c r="I14" s="5">
        <v>1000</v>
      </c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5"/>
      <c r="AF14" s="135"/>
      <c r="AG14" s="12" t="s">
        <v>264</v>
      </c>
      <c r="AH14" s="52"/>
      <c r="AI14" s="52"/>
      <c r="AJ14" s="52"/>
      <c r="AK14" s="52"/>
      <c r="AL14" s="52"/>
      <c r="AM14" s="52"/>
      <c r="AN14" s="6"/>
    </row>
    <row r="15" spans="1:40" ht="15" customHeight="1">
      <c r="A15" s="176" t="s">
        <v>190</v>
      </c>
      <c r="B15" s="54">
        <v>2321</v>
      </c>
      <c r="C15" s="162">
        <v>6126</v>
      </c>
      <c r="D15" s="166">
        <v>7</v>
      </c>
      <c r="E15" s="55" t="s">
        <v>189</v>
      </c>
      <c r="F15" s="62"/>
      <c r="G15" s="56"/>
      <c r="H15" s="123"/>
      <c r="I15" s="5">
        <v>350</v>
      </c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5"/>
      <c r="AF15" s="135"/>
      <c r="AG15" s="12" t="s">
        <v>263</v>
      </c>
      <c r="AH15" s="52"/>
      <c r="AI15" s="52"/>
      <c r="AJ15" s="52"/>
      <c r="AK15" s="52"/>
      <c r="AL15" s="52"/>
      <c r="AM15" s="52"/>
      <c r="AN15" s="6"/>
    </row>
    <row r="16" spans="1:40" ht="15" customHeight="1">
      <c r="A16" s="176" t="s">
        <v>191</v>
      </c>
      <c r="B16" s="54">
        <v>3633</v>
      </c>
      <c r="C16" s="162">
        <v>6126</v>
      </c>
      <c r="D16" s="166">
        <v>8</v>
      </c>
      <c r="E16" s="55" t="s">
        <v>192</v>
      </c>
      <c r="F16" s="62"/>
      <c r="G16" s="56"/>
      <c r="H16" s="123"/>
      <c r="I16" s="5">
        <v>150</v>
      </c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5"/>
      <c r="AF16" s="135"/>
      <c r="AG16" s="12" t="s">
        <v>263</v>
      </c>
      <c r="AH16" s="52"/>
      <c r="AI16" s="52"/>
      <c r="AJ16" s="52"/>
      <c r="AK16" s="52"/>
      <c r="AL16" s="52"/>
      <c r="AM16" s="52"/>
      <c r="AN16" s="6"/>
    </row>
    <row r="17" spans="1:40" ht="15" customHeight="1">
      <c r="A17" s="176" t="s">
        <v>218</v>
      </c>
      <c r="B17" s="54">
        <v>2212</v>
      </c>
      <c r="C17" s="162">
        <v>6126</v>
      </c>
      <c r="D17" s="166">
        <v>9</v>
      </c>
      <c r="E17" s="55" t="s">
        <v>217</v>
      </c>
      <c r="F17" s="62"/>
      <c r="G17" s="56"/>
      <c r="H17" s="123"/>
      <c r="I17" s="5">
        <v>30</v>
      </c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5"/>
      <c r="AF17" s="135"/>
      <c r="AG17" s="12" t="s">
        <v>263</v>
      </c>
      <c r="AH17" s="52"/>
      <c r="AI17" s="52"/>
      <c r="AJ17" s="52"/>
      <c r="AK17" s="52"/>
      <c r="AL17" s="52"/>
      <c r="AM17" s="52"/>
      <c r="AN17" s="6"/>
    </row>
    <row r="18" spans="1:40" ht="15" customHeight="1">
      <c r="A18" s="176" t="s">
        <v>141</v>
      </c>
      <c r="B18" s="54">
        <v>2321</v>
      </c>
      <c r="C18" s="162">
        <v>6121</v>
      </c>
      <c r="D18" s="166">
        <v>10</v>
      </c>
      <c r="E18" s="55" t="s">
        <v>43</v>
      </c>
      <c r="F18" s="62"/>
      <c r="G18" s="56"/>
      <c r="H18" s="123"/>
      <c r="I18" s="5">
        <v>2800</v>
      </c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5"/>
      <c r="AF18" s="135"/>
      <c r="AG18" s="12" t="s">
        <v>264</v>
      </c>
      <c r="AH18" s="52"/>
      <c r="AI18" s="52"/>
      <c r="AJ18" s="52"/>
      <c r="AK18" s="52"/>
      <c r="AL18" s="52"/>
      <c r="AM18" s="52"/>
      <c r="AN18" s="6"/>
    </row>
    <row r="19" spans="1:40" ht="15" customHeight="1">
      <c r="A19" s="176" t="str">
        <f t="shared" si="0"/>
        <v>0908</v>
      </c>
      <c r="B19" s="54">
        <v>3729</v>
      </c>
      <c r="C19" s="162">
        <v>6144</v>
      </c>
      <c r="D19" s="166">
        <v>11</v>
      </c>
      <c r="E19" s="12" t="s">
        <v>31</v>
      </c>
      <c r="F19" s="13"/>
      <c r="G19" s="14"/>
      <c r="H19" s="123" t="s">
        <v>108</v>
      </c>
      <c r="I19" s="14">
        <v>1</v>
      </c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5"/>
      <c r="AF19" s="135"/>
      <c r="AG19" s="12" t="s">
        <v>266</v>
      </c>
      <c r="AH19" s="6"/>
      <c r="AI19" s="6"/>
      <c r="AJ19" s="6"/>
      <c r="AK19" s="6"/>
      <c r="AL19" s="6"/>
      <c r="AM19" s="6"/>
      <c r="AN19" s="6"/>
    </row>
    <row r="20" spans="1:40" ht="15" customHeight="1">
      <c r="A20" s="176" t="str">
        <f t="shared" si="0"/>
        <v>0341</v>
      </c>
      <c r="B20" s="54">
        <v>3329</v>
      </c>
      <c r="C20" s="162">
        <v>6121</v>
      </c>
      <c r="D20" s="166">
        <v>12</v>
      </c>
      <c r="E20" s="12" t="s">
        <v>20</v>
      </c>
      <c r="F20" s="13">
        <v>1600</v>
      </c>
      <c r="G20" s="14">
        <v>1600</v>
      </c>
      <c r="H20" s="123" t="s">
        <v>109</v>
      </c>
      <c r="I20" s="14">
        <v>980</v>
      </c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5"/>
      <c r="AF20" s="135"/>
      <c r="AG20" s="12" t="s">
        <v>264</v>
      </c>
      <c r="AH20" s="6"/>
      <c r="AI20" s="6"/>
      <c r="AJ20" s="6"/>
      <c r="AK20" s="6"/>
      <c r="AL20" s="6"/>
      <c r="AM20" s="6"/>
      <c r="AN20" s="6"/>
    </row>
    <row r="21" spans="1:40" s="168" customFormat="1" ht="15" customHeight="1">
      <c r="A21" s="236" t="str">
        <f>H21</f>
        <v>0959</v>
      </c>
      <c r="B21" s="168">
        <v>6171</v>
      </c>
      <c r="C21" s="179">
        <v>6126</v>
      </c>
      <c r="D21" s="199">
        <v>13</v>
      </c>
      <c r="E21" s="180" t="s">
        <v>16</v>
      </c>
      <c r="F21" s="11">
        <v>200</v>
      </c>
      <c r="G21" s="11">
        <v>200</v>
      </c>
      <c r="H21" s="181" t="s">
        <v>110</v>
      </c>
      <c r="I21" s="11">
        <v>2450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1"/>
      <c r="AF21" s="183"/>
      <c r="AG21" s="180" t="s">
        <v>263</v>
      </c>
      <c r="AH21" s="182"/>
      <c r="AI21" s="182"/>
      <c r="AJ21" s="182"/>
      <c r="AK21" s="182"/>
      <c r="AL21" s="182"/>
      <c r="AM21" s="182"/>
      <c r="AN21" s="182"/>
    </row>
    <row r="22" spans="1:40" ht="15" customHeight="1">
      <c r="A22" s="176" t="s">
        <v>139</v>
      </c>
      <c r="B22" s="54">
        <v>2321</v>
      </c>
      <c r="C22" s="162">
        <v>6126</v>
      </c>
      <c r="D22" s="222">
        <v>14</v>
      </c>
      <c r="E22" s="21" t="s">
        <v>186</v>
      </c>
      <c r="F22" s="22"/>
      <c r="G22" s="18"/>
      <c r="H22" s="122"/>
      <c r="I22" s="18">
        <v>50</v>
      </c>
      <c r="J22" s="23"/>
      <c r="K22" s="18"/>
      <c r="L22" s="18"/>
      <c r="M22" s="1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5"/>
      <c r="AF22" s="183"/>
      <c r="AG22" s="12" t="s">
        <v>263</v>
      </c>
      <c r="AH22" s="52"/>
      <c r="AI22" s="52"/>
      <c r="AJ22" s="52"/>
      <c r="AK22" s="52"/>
      <c r="AL22" s="52"/>
      <c r="AM22" s="52"/>
      <c r="AN22" s="6"/>
    </row>
    <row r="23" spans="1:40" ht="15" customHeight="1">
      <c r="A23" s="176" t="s">
        <v>143</v>
      </c>
      <c r="B23" s="54">
        <v>2321</v>
      </c>
      <c r="C23" s="162">
        <v>6126</v>
      </c>
      <c r="D23" s="222">
        <v>15</v>
      </c>
      <c r="E23" s="21" t="s">
        <v>202</v>
      </c>
      <c r="F23" s="22"/>
      <c r="G23" s="18"/>
      <c r="H23" s="122"/>
      <c r="I23" s="18">
        <v>2400</v>
      </c>
      <c r="J23" s="23"/>
      <c r="K23" s="18"/>
      <c r="L23" s="18"/>
      <c r="M23" s="18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5"/>
      <c r="AF23" s="183"/>
      <c r="AG23" s="12" t="s">
        <v>263</v>
      </c>
      <c r="AH23" s="52"/>
      <c r="AI23" s="52"/>
      <c r="AJ23" s="52"/>
      <c r="AK23" s="52"/>
      <c r="AL23" s="52"/>
      <c r="AM23" s="52"/>
      <c r="AN23" s="6"/>
    </row>
    <row r="24" spans="1:40" ht="15" customHeight="1">
      <c r="A24" s="176" t="s">
        <v>143</v>
      </c>
      <c r="B24" s="54">
        <v>2321</v>
      </c>
      <c r="C24" s="162">
        <v>6126</v>
      </c>
      <c r="D24" s="222">
        <v>16</v>
      </c>
      <c r="E24" s="21" t="s">
        <v>203</v>
      </c>
      <c r="F24" s="22"/>
      <c r="G24" s="18"/>
      <c r="H24" s="122"/>
      <c r="I24" s="18">
        <v>55</v>
      </c>
      <c r="J24" s="23"/>
      <c r="K24" s="18"/>
      <c r="L24" s="18"/>
      <c r="M24" s="18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5"/>
      <c r="AF24" s="183"/>
      <c r="AG24" s="12"/>
      <c r="AH24" s="52"/>
      <c r="AI24" s="52"/>
      <c r="AJ24" s="52"/>
      <c r="AK24" s="52"/>
      <c r="AL24" s="52"/>
      <c r="AM24" s="52"/>
      <c r="AN24" s="6"/>
    </row>
    <row r="25" spans="1:40" ht="15" customHeight="1">
      <c r="A25" s="176" t="s">
        <v>142</v>
      </c>
      <c r="B25" s="54">
        <v>2321</v>
      </c>
      <c r="C25" s="162">
        <v>6121</v>
      </c>
      <c r="D25" s="222">
        <v>17</v>
      </c>
      <c r="E25" s="21" t="s">
        <v>204</v>
      </c>
      <c r="F25" s="22"/>
      <c r="G25" s="18"/>
      <c r="H25" s="122"/>
      <c r="I25" s="18">
        <v>920</v>
      </c>
      <c r="J25" s="23"/>
      <c r="K25" s="18"/>
      <c r="L25" s="18"/>
      <c r="M25" s="18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5"/>
      <c r="AF25" s="183"/>
      <c r="AG25" s="12" t="s">
        <v>264</v>
      </c>
      <c r="AH25" s="52"/>
      <c r="AI25" s="52"/>
      <c r="AJ25" s="52"/>
      <c r="AK25" s="52"/>
      <c r="AL25" s="52"/>
      <c r="AM25" s="52"/>
      <c r="AN25" s="6"/>
    </row>
    <row r="26" spans="1:40" ht="15" customHeight="1">
      <c r="A26" s="176" t="s">
        <v>142</v>
      </c>
      <c r="B26" s="54">
        <v>2321</v>
      </c>
      <c r="C26" s="162">
        <v>6126</v>
      </c>
      <c r="D26" s="222">
        <v>18</v>
      </c>
      <c r="E26" s="21" t="s">
        <v>204</v>
      </c>
      <c r="F26" s="22"/>
      <c r="G26" s="18"/>
      <c r="H26" s="122"/>
      <c r="I26" s="18">
        <v>157</v>
      </c>
      <c r="J26" s="23"/>
      <c r="K26" s="18"/>
      <c r="L26" s="18"/>
      <c r="M26" s="18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5"/>
      <c r="AF26" s="183"/>
      <c r="AG26" s="232" t="s">
        <v>263</v>
      </c>
      <c r="AH26" s="52"/>
      <c r="AI26" s="52"/>
      <c r="AJ26" s="52"/>
      <c r="AK26" s="52"/>
      <c r="AL26" s="52"/>
      <c r="AM26" s="52"/>
      <c r="AN26" s="6"/>
    </row>
    <row r="27" spans="1:40" ht="15.75" customHeight="1">
      <c r="A27" s="176" t="str">
        <f>H27</f>
        <v>0723</v>
      </c>
      <c r="B27" s="54">
        <v>2212</v>
      </c>
      <c r="C27" s="162">
        <v>6126</v>
      </c>
      <c r="D27" s="166">
        <v>19</v>
      </c>
      <c r="E27" s="12" t="s">
        <v>39</v>
      </c>
      <c r="F27" s="13">
        <v>200</v>
      </c>
      <c r="G27" s="14">
        <v>200</v>
      </c>
      <c r="H27" s="122" t="s">
        <v>112</v>
      </c>
      <c r="I27" s="14">
        <v>340</v>
      </c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5"/>
      <c r="AF27" s="183"/>
      <c r="AG27" s="12" t="s">
        <v>263</v>
      </c>
      <c r="AH27" s="52"/>
      <c r="AI27" s="52"/>
      <c r="AJ27" s="52"/>
      <c r="AK27" s="52"/>
      <c r="AL27" s="52"/>
      <c r="AM27" s="52"/>
      <c r="AN27" s="6"/>
    </row>
    <row r="28" spans="1:40" ht="15.75" customHeight="1">
      <c r="A28" s="176" t="s">
        <v>112</v>
      </c>
      <c r="B28" s="54">
        <v>2212</v>
      </c>
      <c r="C28" s="162">
        <v>6130</v>
      </c>
      <c r="D28" s="166">
        <v>20</v>
      </c>
      <c r="E28" s="12" t="s">
        <v>39</v>
      </c>
      <c r="F28" s="13"/>
      <c r="G28" s="14"/>
      <c r="H28" s="122"/>
      <c r="I28" s="14">
        <v>51</v>
      </c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5"/>
      <c r="AF28" s="183"/>
      <c r="AG28" s="12" t="s">
        <v>267</v>
      </c>
      <c r="AH28" s="52"/>
      <c r="AI28" s="52"/>
      <c r="AJ28" s="52"/>
      <c r="AK28" s="52"/>
      <c r="AL28" s="52"/>
      <c r="AM28" s="52"/>
      <c r="AN28" s="6"/>
    </row>
    <row r="29" spans="1:40" ht="15.75" customHeight="1">
      <c r="A29" s="176" t="s">
        <v>112</v>
      </c>
      <c r="B29" s="54">
        <v>2212</v>
      </c>
      <c r="C29" s="162">
        <v>6145</v>
      </c>
      <c r="D29" s="166">
        <v>21</v>
      </c>
      <c r="E29" s="12" t="s">
        <v>39</v>
      </c>
      <c r="F29" s="13"/>
      <c r="G29" s="14"/>
      <c r="H29" s="122"/>
      <c r="I29" s="14">
        <v>2</v>
      </c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5"/>
      <c r="AF29" s="183"/>
      <c r="AG29" s="12" t="s">
        <v>265</v>
      </c>
      <c r="AH29" s="52"/>
      <c r="AI29" s="52"/>
      <c r="AJ29" s="52"/>
      <c r="AK29" s="52"/>
      <c r="AL29" s="52"/>
      <c r="AM29" s="52"/>
      <c r="AN29" s="6"/>
    </row>
    <row r="30" spans="1:40" ht="15.75" customHeight="1">
      <c r="A30" s="176" t="s">
        <v>180</v>
      </c>
      <c r="B30" s="54">
        <v>2321</v>
      </c>
      <c r="C30" s="162">
        <v>6126</v>
      </c>
      <c r="D30" s="166">
        <v>22</v>
      </c>
      <c r="E30" s="12" t="s">
        <v>179</v>
      </c>
      <c r="F30" s="13"/>
      <c r="G30" s="14"/>
      <c r="H30" s="122"/>
      <c r="I30" s="14">
        <v>8200</v>
      </c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5"/>
      <c r="AF30" s="183"/>
      <c r="AG30" s="12" t="s">
        <v>263</v>
      </c>
      <c r="AH30" s="52"/>
      <c r="AI30" s="52"/>
      <c r="AJ30" s="52"/>
      <c r="AK30" s="52"/>
      <c r="AL30" s="52"/>
      <c r="AM30" s="52"/>
      <c r="AN30" s="6"/>
    </row>
    <row r="31" spans="1:40" ht="15" customHeight="1">
      <c r="A31" s="176" t="s">
        <v>211</v>
      </c>
      <c r="B31" s="54">
        <v>3314</v>
      </c>
      <c r="C31" s="162">
        <v>6121</v>
      </c>
      <c r="D31" s="166">
        <v>23</v>
      </c>
      <c r="E31" s="12" t="s">
        <v>212</v>
      </c>
      <c r="F31" s="13"/>
      <c r="G31" s="14"/>
      <c r="H31" s="122"/>
      <c r="I31" s="14">
        <v>25</v>
      </c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5"/>
      <c r="AF31" s="183"/>
      <c r="AG31" s="12" t="s">
        <v>268</v>
      </c>
      <c r="AH31" s="52"/>
      <c r="AI31" s="52"/>
      <c r="AJ31" s="52"/>
      <c r="AK31" s="52"/>
      <c r="AL31" s="52"/>
      <c r="AM31" s="52"/>
      <c r="AN31" s="6"/>
    </row>
    <row r="32" spans="1:40" ht="15" customHeight="1">
      <c r="A32" s="176" t="s">
        <v>259</v>
      </c>
      <c r="B32" s="54">
        <v>3632</v>
      </c>
      <c r="C32" s="162">
        <v>6121</v>
      </c>
      <c r="D32" s="166">
        <v>24</v>
      </c>
      <c r="E32" s="12" t="s">
        <v>258</v>
      </c>
      <c r="F32" s="13"/>
      <c r="G32" s="14"/>
      <c r="H32" s="122"/>
      <c r="I32" s="14">
        <v>8000</v>
      </c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5"/>
      <c r="AF32" s="183"/>
      <c r="AG32" s="239" t="s">
        <v>260</v>
      </c>
      <c r="AH32" s="52"/>
      <c r="AI32" s="52"/>
      <c r="AJ32" s="52"/>
      <c r="AK32" s="52"/>
      <c r="AL32" s="52"/>
      <c r="AM32" s="52"/>
      <c r="AN32" s="6"/>
    </row>
    <row r="33" spans="1:40" ht="15" customHeight="1">
      <c r="A33" s="176" t="str">
        <f>H33</f>
        <v>0616</v>
      </c>
      <c r="B33" s="54">
        <v>3633</v>
      </c>
      <c r="C33" s="162">
        <v>6121</v>
      </c>
      <c r="D33" s="166">
        <v>25</v>
      </c>
      <c r="E33" s="12" t="s">
        <v>4</v>
      </c>
      <c r="F33" s="13">
        <v>4000</v>
      </c>
      <c r="G33" s="14">
        <v>4000</v>
      </c>
      <c r="H33" s="122" t="s">
        <v>113</v>
      </c>
      <c r="I33" s="14">
        <v>3000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5"/>
      <c r="AF33" s="183"/>
      <c r="AG33" s="12" t="s">
        <v>264</v>
      </c>
      <c r="AH33" s="6"/>
      <c r="AI33" s="6"/>
      <c r="AJ33" s="6"/>
      <c r="AK33" s="6"/>
      <c r="AL33" s="6"/>
      <c r="AM33" s="6"/>
      <c r="AN33" s="6"/>
    </row>
    <row r="34" spans="1:40" ht="15" customHeight="1">
      <c r="A34" s="176" t="s">
        <v>216</v>
      </c>
      <c r="B34" s="54">
        <v>5512</v>
      </c>
      <c r="C34" s="162">
        <v>6121</v>
      </c>
      <c r="D34" s="166">
        <v>26</v>
      </c>
      <c r="E34" s="12" t="s">
        <v>215</v>
      </c>
      <c r="F34" s="13"/>
      <c r="G34" s="14"/>
      <c r="H34" s="122"/>
      <c r="I34" s="14">
        <v>200</v>
      </c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5"/>
      <c r="AF34" s="183"/>
      <c r="AG34" s="12" t="s">
        <v>264</v>
      </c>
      <c r="AH34" s="6"/>
      <c r="AI34" s="6"/>
      <c r="AJ34" s="6"/>
      <c r="AK34" s="6"/>
      <c r="AL34" s="6"/>
      <c r="AM34" s="6"/>
      <c r="AN34" s="6"/>
    </row>
    <row r="35" spans="1:40" ht="15" customHeight="1">
      <c r="A35" s="176" t="s">
        <v>188</v>
      </c>
      <c r="B35" s="54">
        <v>3633</v>
      </c>
      <c r="C35" s="162">
        <v>6126</v>
      </c>
      <c r="D35" s="166">
        <v>27</v>
      </c>
      <c r="E35" s="12" t="s">
        <v>187</v>
      </c>
      <c r="F35" s="28"/>
      <c r="G35" s="5"/>
      <c r="H35" s="122"/>
      <c r="I35" s="5">
        <v>25</v>
      </c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5"/>
      <c r="AF35" s="183"/>
      <c r="AG35" s="233" t="s">
        <v>263</v>
      </c>
      <c r="AH35" s="6"/>
      <c r="AI35" s="6"/>
      <c r="AJ35" s="6"/>
      <c r="AK35" s="6"/>
      <c r="AL35" s="6"/>
      <c r="AM35" s="6"/>
      <c r="AN35" s="6"/>
    </row>
    <row r="36" spans="1:40" ht="15" customHeight="1">
      <c r="A36" s="176" t="s">
        <v>226</v>
      </c>
      <c r="B36" s="54">
        <v>2212</v>
      </c>
      <c r="C36" s="162">
        <v>6126</v>
      </c>
      <c r="D36" s="166">
        <v>28</v>
      </c>
      <c r="E36" s="12" t="s">
        <v>225</v>
      </c>
      <c r="F36" s="28"/>
      <c r="G36" s="5"/>
      <c r="H36" s="122"/>
      <c r="I36" s="5">
        <v>196</v>
      </c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35"/>
      <c r="AF36" s="183"/>
      <c r="AG36" s="233" t="s">
        <v>263</v>
      </c>
      <c r="AH36" s="6"/>
      <c r="AI36" s="6"/>
      <c r="AJ36" s="6"/>
      <c r="AK36" s="6"/>
      <c r="AL36" s="6"/>
      <c r="AM36" s="6"/>
      <c r="AN36" s="6"/>
    </row>
    <row r="37" spans="1:40" ht="15" customHeight="1">
      <c r="A37" s="176" t="s">
        <v>291</v>
      </c>
      <c r="B37" s="54">
        <v>2219</v>
      </c>
      <c r="C37" s="162">
        <v>6121</v>
      </c>
      <c r="D37" s="166">
        <v>29</v>
      </c>
      <c r="E37" s="12" t="s">
        <v>183</v>
      </c>
      <c r="F37" s="28"/>
      <c r="G37" s="5"/>
      <c r="H37" s="122"/>
      <c r="I37" s="5">
        <v>1000</v>
      </c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35"/>
      <c r="AF37" s="183"/>
      <c r="AG37" s="12" t="s">
        <v>264</v>
      </c>
      <c r="AH37" s="6"/>
      <c r="AI37" s="6"/>
      <c r="AJ37" s="6"/>
      <c r="AK37" s="6"/>
      <c r="AL37" s="6"/>
      <c r="AM37" s="6"/>
      <c r="AN37" s="6"/>
    </row>
    <row r="38" spans="1:40" ht="15" customHeight="1">
      <c r="A38" s="176" t="str">
        <f>H38</f>
        <v>0568</v>
      </c>
      <c r="B38" s="54">
        <v>2212</v>
      </c>
      <c r="C38" s="162">
        <v>6121</v>
      </c>
      <c r="D38" s="166">
        <v>30</v>
      </c>
      <c r="E38" s="12" t="s">
        <v>3</v>
      </c>
      <c r="F38" s="13">
        <v>1500</v>
      </c>
      <c r="G38" s="14">
        <v>1500</v>
      </c>
      <c r="H38" s="122" t="s">
        <v>114</v>
      </c>
      <c r="I38" s="14">
        <v>2000</v>
      </c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35"/>
      <c r="AF38" s="183"/>
      <c r="AG38" s="12" t="s">
        <v>264</v>
      </c>
      <c r="AH38" s="6"/>
      <c r="AI38" s="6"/>
      <c r="AJ38" s="6"/>
      <c r="AK38" s="6"/>
      <c r="AL38" s="6"/>
      <c r="AM38" s="6"/>
      <c r="AN38" s="6"/>
    </row>
    <row r="39" spans="1:40" ht="15" customHeight="1">
      <c r="A39" s="176" t="str">
        <f>H39</f>
        <v>0568</v>
      </c>
      <c r="B39" s="54">
        <v>2212</v>
      </c>
      <c r="C39" s="162">
        <v>6126</v>
      </c>
      <c r="D39" s="166">
        <v>31</v>
      </c>
      <c r="E39" s="12" t="s">
        <v>3</v>
      </c>
      <c r="F39" s="13"/>
      <c r="G39" s="14"/>
      <c r="H39" s="122" t="s">
        <v>114</v>
      </c>
      <c r="I39" s="14">
        <v>6</v>
      </c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35"/>
      <c r="AF39" s="183"/>
      <c r="AG39" s="12" t="s">
        <v>263</v>
      </c>
      <c r="AH39" s="6"/>
      <c r="AI39" s="6"/>
      <c r="AJ39" s="6"/>
      <c r="AK39" s="6"/>
      <c r="AL39" s="6"/>
      <c r="AM39" s="6"/>
      <c r="AN39" s="6"/>
    </row>
    <row r="40" spans="1:40" ht="15" customHeight="1">
      <c r="A40" s="176" t="str">
        <f>H40</f>
        <v>0568</v>
      </c>
      <c r="B40" s="54">
        <v>2212</v>
      </c>
      <c r="C40" s="162">
        <v>6145</v>
      </c>
      <c r="D40" s="166">
        <v>32</v>
      </c>
      <c r="E40" s="12" t="s">
        <v>3</v>
      </c>
      <c r="F40" s="13"/>
      <c r="G40" s="14"/>
      <c r="H40" s="122" t="s">
        <v>114</v>
      </c>
      <c r="I40" s="14">
        <v>1</v>
      </c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35"/>
      <c r="AF40" s="183"/>
      <c r="AG40" s="12" t="s">
        <v>265</v>
      </c>
      <c r="AH40" s="6"/>
      <c r="AI40" s="6"/>
      <c r="AJ40" s="6"/>
      <c r="AK40" s="6"/>
      <c r="AL40" s="6"/>
      <c r="AM40" s="6"/>
      <c r="AN40" s="6"/>
    </row>
    <row r="41" spans="1:35" ht="15" customHeight="1">
      <c r="A41" s="176" t="s">
        <v>182</v>
      </c>
      <c r="B41" s="54">
        <v>3311</v>
      </c>
      <c r="C41" s="162">
        <v>6122</v>
      </c>
      <c r="D41" s="166">
        <v>33</v>
      </c>
      <c r="E41" s="12" t="s">
        <v>181</v>
      </c>
      <c r="F41" s="22"/>
      <c r="G41" s="18"/>
      <c r="H41" s="231">
        <v>900000</v>
      </c>
      <c r="I41" s="14">
        <v>900</v>
      </c>
      <c r="J41" s="23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4"/>
      <c r="X41" s="18"/>
      <c r="Y41" s="14"/>
      <c r="Z41" s="14"/>
      <c r="AA41" s="14"/>
      <c r="AB41" s="14"/>
      <c r="AC41" s="6"/>
      <c r="AD41" s="6"/>
      <c r="AE41" s="6"/>
      <c r="AF41" s="6"/>
      <c r="AG41" s="6"/>
      <c r="AH41" s="6"/>
      <c r="AI41" s="6"/>
    </row>
    <row r="42" spans="1:40" s="54" customFormat="1" ht="15" customHeight="1">
      <c r="A42" s="176" t="str">
        <f>H42</f>
        <v>0820</v>
      </c>
      <c r="B42" s="54">
        <v>2212</v>
      </c>
      <c r="C42" s="162">
        <v>6126</v>
      </c>
      <c r="D42" s="166">
        <v>34</v>
      </c>
      <c r="E42" s="12" t="s">
        <v>82</v>
      </c>
      <c r="F42" s="14"/>
      <c r="G42" s="14"/>
      <c r="H42" s="122" t="s">
        <v>115</v>
      </c>
      <c r="I42" s="14">
        <v>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35"/>
      <c r="AF42" s="183"/>
      <c r="AG42" s="12" t="s">
        <v>263</v>
      </c>
      <c r="AH42" s="53"/>
      <c r="AI42" s="53"/>
      <c r="AJ42" s="53"/>
      <c r="AK42" s="53"/>
      <c r="AL42" s="53"/>
      <c r="AM42" s="53"/>
      <c r="AN42" s="53"/>
    </row>
    <row r="43" spans="1:40" s="51" customFormat="1" ht="15" customHeight="1">
      <c r="A43" s="176" t="s">
        <v>115</v>
      </c>
      <c r="B43" s="54">
        <v>2212</v>
      </c>
      <c r="C43" s="162">
        <v>6145</v>
      </c>
      <c r="D43" s="166">
        <v>35</v>
      </c>
      <c r="E43" s="12" t="s">
        <v>82</v>
      </c>
      <c r="F43" s="13"/>
      <c r="G43" s="14"/>
      <c r="H43" s="122"/>
      <c r="I43" s="14">
        <v>2</v>
      </c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35"/>
      <c r="AF43" s="183"/>
      <c r="AG43" s="12" t="s">
        <v>265</v>
      </c>
      <c r="AH43" s="52"/>
      <c r="AI43" s="52"/>
      <c r="AJ43" s="52"/>
      <c r="AK43" s="52"/>
      <c r="AL43" s="52"/>
      <c r="AM43" s="52"/>
      <c r="AN43" s="52"/>
    </row>
    <row r="44" spans="1:40" s="51" customFormat="1" ht="15" customHeight="1">
      <c r="A44" s="176" t="str">
        <f>H44</f>
        <v>0820</v>
      </c>
      <c r="B44" s="54">
        <v>2212</v>
      </c>
      <c r="C44" s="162">
        <v>6121</v>
      </c>
      <c r="D44" s="166">
        <v>36</v>
      </c>
      <c r="E44" s="12" t="s">
        <v>82</v>
      </c>
      <c r="F44" s="13"/>
      <c r="G44" s="14"/>
      <c r="H44" s="122" t="s">
        <v>115</v>
      </c>
      <c r="I44" s="14">
        <v>14696</v>
      </c>
      <c r="J44" s="1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35"/>
      <c r="AF44" s="183"/>
      <c r="AG44" s="12" t="s">
        <v>264</v>
      </c>
      <c r="AH44" s="52"/>
      <c r="AI44" s="52"/>
      <c r="AJ44" s="52"/>
      <c r="AK44" s="52"/>
      <c r="AL44" s="52"/>
      <c r="AM44" s="52"/>
      <c r="AN44" s="52"/>
    </row>
    <row r="45" spans="1:40" ht="15" customHeight="1">
      <c r="A45" s="237" t="str">
        <f>H45</f>
        <v>0152</v>
      </c>
      <c r="B45" s="50">
        <v>3745</v>
      </c>
      <c r="C45" s="164">
        <v>6121</v>
      </c>
      <c r="D45" s="222">
        <v>37</v>
      </c>
      <c r="E45" s="21" t="s">
        <v>100</v>
      </c>
      <c r="F45" s="22"/>
      <c r="G45" s="18"/>
      <c r="H45" s="160" t="s">
        <v>131</v>
      </c>
      <c r="I45" s="18">
        <v>250</v>
      </c>
      <c r="J45" s="23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4"/>
      <c r="AE45" s="136"/>
      <c r="AF45" s="184"/>
      <c r="AG45" s="21" t="s">
        <v>264</v>
      </c>
      <c r="AH45" s="6"/>
      <c r="AI45" s="6"/>
      <c r="AJ45" s="6"/>
      <c r="AK45" s="6"/>
      <c r="AL45" s="6"/>
      <c r="AM45" s="6"/>
      <c r="AN45" s="6"/>
    </row>
    <row r="46" spans="1:40" s="54" customFormat="1" ht="15.75" customHeight="1">
      <c r="A46" s="176" t="s">
        <v>201</v>
      </c>
      <c r="B46" s="54">
        <v>3429</v>
      </c>
      <c r="C46" s="162">
        <v>6126</v>
      </c>
      <c r="D46" s="166">
        <v>38</v>
      </c>
      <c r="E46" s="12" t="s">
        <v>227</v>
      </c>
      <c r="F46" s="14"/>
      <c r="G46" s="14"/>
      <c r="H46" s="122"/>
      <c r="I46" s="14">
        <v>100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35"/>
      <c r="AF46" s="183"/>
      <c r="AG46" s="25" t="s">
        <v>263</v>
      </c>
      <c r="AH46" s="53"/>
      <c r="AI46" s="53"/>
      <c r="AJ46" s="53"/>
      <c r="AK46" s="53"/>
      <c r="AL46" s="53"/>
      <c r="AM46" s="53"/>
      <c r="AN46" s="53"/>
    </row>
    <row r="47" spans="1:40" s="54" customFormat="1" ht="15" customHeight="1">
      <c r="A47" s="176" t="str">
        <f>H47</f>
        <v>0822</v>
      </c>
      <c r="B47" s="54">
        <v>2212</v>
      </c>
      <c r="C47" s="162">
        <v>6121</v>
      </c>
      <c r="D47" s="166">
        <v>39</v>
      </c>
      <c r="E47" s="12" t="s">
        <v>40</v>
      </c>
      <c r="F47" s="14"/>
      <c r="G47" s="14"/>
      <c r="H47" s="122" t="s">
        <v>116</v>
      </c>
      <c r="I47" s="14">
        <v>2122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35"/>
      <c r="AF47" s="183"/>
      <c r="AG47" s="125" t="s">
        <v>264</v>
      </c>
      <c r="AH47" s="53"/>
      <c r="AI47" s="53"/>
      <c r="AJ47" s="53"/>
      <c r="AK47" s="53"/>
      <c r="AL47" s="53"/>
      <c r="AM47" s="53"/>
      <c r="AN47" s="53"/>
    </row>
    <row r="48" spans="1:40" s="54" customFormat="1" ht="15" customHeight="1">
      <c r="A48" s="176" t="s">
        <v>285</v>
      </c>
      <c r="B48" s="50">
        <v>2212</v>
      </c>
      <c r="C48" s="164">
        <v>6126</v>
      </c>
      <c r="D48" s="222">
        <v>40</v>
      </c>
      <c r="E48" s="12" t="s">
        <v>286</v>
      </c>
      <c r="F48" s="14"/>
      <c r="G48" s="14"/>
      <c r="H48" s="122"/>
      <c r="I48" s="14">
        <v>280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35"/>
      <c r="AF48" s="183"/>
      <c r="AG48" s="12" t="s">
        <v>263</v>
      </c>
      <c r="AH48" s="53"/>
      <c r="AI48" s="53"/>
      <c r="AJ48" s="53"/>
      <c r="AK48" s="53"/>
      <c r="AL48" s="53"/>
      <c r="AM48" s="53"/>
      <c r="AN48" s="53"/>
    </row>
    <row r="49" spans="1:40" s="54" customFormat="1" ht="15" customHeight="1">
      <c r="A49" s="176" t="s">
        <v>208</v>
      </c>
      <c r="B49" s="50">
        <v>2212</v>
      </c>
      <c r="C49" s="164">
        <v>6126</v>
      </c>
      <c r="D49" s="222">
        <v>41</v>
      </c>
      <c r="E49" s="12" t="s">
        <v>207</v>
      </c>
      <c r="F49" s="14"/>
      <c r="G49" s="14"/>
      <c r="H49" s="122"/>
      <c r="I49" s="14">
        <v>100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35"/>
      <c r="AF49" s="183"/>
      <c r="AG49" s="12" t="s">
        <v>263</v>
      </c>
      <c r="AH49" s="53"/>
      <c r="AI49" s="53"/>
      <c r="AJ49" s="53"/>
      <c r="AK49" s="53"/>
      <c r="AL49" s="53"/>
      <c r="AM49" s="53"/>
      <c r="AN49" s="53"/>
    </row>
    <row r="50" spans="1:40" s="54" customFormat="1" ht="15" customHeight="1">
      <c r="A50" s="176" t="str">
        <f>H50</f>
        <v>0562</v>
      </c>
      <c r="B50" s="54">
        <v>2321</v>
      </c>
      <c r="C50" s="162">
        <v>6130</v>
      </c>
      <c r="D50" s="166">
        <v>42</v>
      </c>
      <c r="E50" s="12" t="s">
        <v>87</v>
      </c>
      <c r="F50" s="14"/>
      <c r="G50" s="14"/>
      <c r="H50" s="122" t="s">
        <v>117</v>
      </c>
      <c r="I50" s="14">
        <v>599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35"/>
      <c r="AF50" s="183"/>
      <c r="AG50" s="12" t="s">
        <v>267</v>
      </c>
      <c r="AH50" s="53"/>
      <c r="AI50" s="53"/>
      <c r="AJ50" s="53"/>
      <c r="AK50" s="53"/>
      <c r="AL50" s="53"/>
      <c r="AM50" s="53"/>
      <c r="AN50" s="53"/>
    </row>
    <row r="51" spans="1:40" s="54" customFormat="1" ht="15" customHeight="1">
      <c r="A51" s="176" t="s">
        <v>117</v>
      </c>
      <c r="B51" s="54">
        <v>2321</v>
      </c>
      <c r="C51" s="162">
        <v>6145</v>
      </c>
      <c r="D51" s="166">
        <v>43</v>
      </c>
      <c r="E51" s="12" t="s">
        <v>87</v>
      </c>
      <c r="F51" s="14"/>
      <c r="G51" s="14"/>
      <c r="H51" s="122"/>
      <c r="I51" s="14">
        <v>1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35"/>
      <c r="AF51" s="183"/>
      <c r="AG51" s="12" t="s">
        <v>265</v>
      </c>
      <c r="AH51" s="53"/>
      <c r="AI51" s="53"/>
      <c r="AJ51" s="53"/>
      <c r="AK51" s="53"/>
      <c r="AL51" s="53"/>
      <c r="AM51" s="53"/>
      <c r="AN51" s="53"/>
    </row>
    <row r="52" spans="1:40" s="54" customFormat="1" ht="15" customHeight="1">
      <c r="A52" s="176" t="s">
        <v>214</v>
      </c>
      <c r="B52" s="54">
        <v>2321</v>
      </c>
      <c r="C52" s="162">
        <v>6121</v>
      </c>
      <c r="D52" s="166">
        <v>44</v>
      </c>
      <c r="E52" s="12" t="s">
        <v>213</v>
      </c>
      <c r="F52" s="14"/>
      <c r="G52" s="14"/>
      <c r="H52" s="122"/>
      <c r="I52" s="14">
        <v>50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35"/>
      <c r="AF52" s="183"/>
      <c r="AG52" s="12" t="s">
        <v>264</v>
      </c>
      <c r="AH52" s="53"/>
      <c r="AI52" s="53"/>
      <c r="AJ52" s="53"/>
      <c r="AK52" s="53"/>
      <c r="AL52" s="53"/>
      <c r="AM52" s="53"/>
      <c r="AN52" s="53"/>
    </row>
    <row r="53" spans="1:40" s="54" customFormat="1" ht="15" customHeight="1">
      <c r="A53" s="176" t="s">
        <v>196</v>
      </c>
      <c r="B53" s="54">
        <v>3329</v>
      </c>
      <c r="C53" s="162">
        <v>6126</v>
      </c>
      <c r="D53" s="166">
        <v>45</v>
      </c>
      <c r="E53" s="12" t="s">
        <v>195</v>
      </c>
      <c r="F53" s="14"/>
      <c r="G53" s="14"/>
      <c r="H53" s="123"/>
      <c r="I53" s="14">
        <v>30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19"/>
      <c r="AC53" s="119"/>
      <c r="AD53" s="14"/>
      <c r="AE53" s="135"/>
      <c r="AF53" s="183"/>
      <c r="AG53" s="12" t="s">
        <v>263</v>
      </c>
      <c r="AH53" s="53"/>
      <c r="AI53" s="53"/>
      <c r="AJ53" s="53"/>
      <c r="AK53" s="53"/>
      <c r="AL53" s="53"/>
      <c r="AM53" s="53"/>
      <c r="AN53" s="53"/>
    </row>
    <row r="54" spans="1:40" s="54" customFormat="1" ht="15" customHeight="1">
      <c r="A54" s="176" t="str">
        <f>H54</f>
        <v>0865</v>
      </c>
      <c r="B54" s="54">
        <v>3631</v>
      </c>
      <c r="C54" s="162">
        <v>6121</v>
      </c>
      <c r="D54" s="166">
        <v>46</v>
      </c>
      <c r="E54" s="12" t="s">
        <v>13</v>
      </c>
      <c r="F54" s="14">
        <v>30</v>
      </c>
      <c r="G54" s="14">
        <v>30</v>
      </c>
      <c r="H54" s="123" t="s">
        <v>118</v>
      </c>
      <c r="I54" s="14">
        <v>2000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19"/>
      <c r="AC54" s="119"/>
      <c r="AD54" s="14"/>
      <c r="AE54" s="135"/>
      <c r="AF54" s="183"/>
      <c r="AG54" s="12" t="s">
        <v>264</v>
      </c>
      <c r="AH54" s="53"/>
      <c r="AI54" s="53"/>
      <c r="AJ54" s="53"/>
      <c r="AK54" s="53"/>
      <c r="AL54" s="53"/>
      <c r="AM54" s="53"/>
      <c r="AN54" s="53"/>
    </row>
    <row r="55" spans="1:40" s="54" customFormat="1" ht="15" customHeight="1">
      <c r="A55" s="176" t="s">
        <v>194</v>
      </c>
      <c r="B55" s="54">
        <v>3141</v>
      </c>
      <c r="C55" s="162">
        <v>6121</v>
      </c>
      <c r="D55" s="166">
        <v>47</v>
      </c>
      <c r="E55" s="12" t="s">
        <v>193</v>
      </c>
      <c r="F55" s="14"/>
      <c r="G55" s="5"/>
      <c r="H55" s="123"/>
      <c r="I55" s="5">
        <v>1650</v>
      </c>
      <c r="J55" s="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19"/>
      <c r="AC55" s="119"/>
      <c r="AD55" s="14"/>
      <c r="AE55" s="135"/>
      <c r="AF55" s="183"/>
      <c r="AG55" s="12" t="s">
        <v>264</v>
      </c>
      <c r="AH55" s="53"/>
      <c r="AI55" s="53"/>
      <c r="AJ55" s="53"/>
      <c r="AK55" s="53"/>
      <c r="AL55" s="53"/>
      <c r="AM55" s="53"/>
      <c r="AN55" s="53"/>
    </row>
    <row r="56" spans="1:40" s="54" customFormat="1" ht="15" customHeight="1">
      <c r="A56" s="176" t="s">
        <v>194</v>
      </c>
      <c r="B56" s="54">
        <v>3141</v>
      </c>
      <c r="C56" s="162">
        <v>6126</v>
      </c>
      <c r="D56" s="166">
        <v>48</v>
      </c>
      <c r="E56" s="12" t="s">
        <v>193</v>
      </c>
      <c r="F56" s="14"/>
      <c r="G56" s="5"/>
      <c r="H56" s="123"/>
      <c r="I56" s="5">
        <v>800</v>
      </c>
      <c r="J56" s="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19"/>
      <c r="AC56" s="119"/>
      <c r="AD56" s="14"/>
      <c r="AE56" s="135"/>
      <c r="AF56" s="183"/>
      <c r="AG56" s="12" t="s">
        <v>263</v>
      </c>
      <c r="AH56" s="53"/>
      <c r="AI56" s="53"/>
      <c r="AJ56" s="53"/>
      <c r="AK56" s="53"/>
      <c r="AL56" s="53"/>
      <c r="AM56" s="53"/>
      <c r="AN56" s="53"/>
    </row>
    <row r="57" spans="1:40" s="54" customFormat="1" ht="15" customHeight="1">
      <c r="A57" s="176" t="s">
        <v>146</v>
      </c>
      <c r="B57" s="54">
        <v>2321</v>
      </c>
      <c r="C57" s="162">
        <v>6121</v>
      </c>
      <c r="D57" s="166">
        <v>49</v>
      </c>
      <c r="E57" s="12" t="s">
        <v>44</v>
      </c>
      <c r="F57" s="14"/>
      <c r="G57" s="14"/>
      <c r="H57" s="123"/>
      <c r="I57" s="14">
        <v>26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19"/>
      <c r="AC57" s="119"/>
      <c r="AD57" s="14"/>
      <c r="AE57" s="135"/>
      <c r="AF57" s="183"/>
      <c r="AG57" s="125" t="s">
        <v>269</v>
      </c>
      <c r="AH57" s="53"/>
      <c r="AI57" s="53"/>
      <c r="AJ57" s="53"/>
      <c r="AK57" s="53"/>
      <c r="AL57" s="53"/>
      <c r="AM57" s="53"/>
      <c r="AN57" s="53"/>
    </row>
    <row r="58" spans="1:40" s="54" customFormat="1" ht="15" customHeight="1">
      <c r="A58" s="176" t="s">
        <v>146</v>
      </c>
      <c r="B58" s="54">
        <v>2321</v>
      </c>
      <c r="C58" s="162">
        <v>6145</v>
      </c>
      <c r="D58" s="166">
        <v>50</v>
      </c>
      <c r="E58" s="12" t="s">
        <v>44</v>
      </c>
      <c r="F58" s="14"/>
      <c r="G58" s="14"/>
      <c r="H58" s="123"/>
      <c r="I58" s="14">
        <v>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19"/>
      <c r="AC58" s="119"/>
      <c r="AD58" s="14"/>
      <c r="AE58" s="135"/>
      <c r="AF58" s="183"/>
      <c r="AG58" s="125" t="s">
        <v>265</v>
      </c>
      <c r="AH58" s="53"/>
      <c r="AI58" s="53"/>
      <c r="AJ58" s="53"/>
      <c r="AK58" s="53"/>
      <c r="AL58" s="53"/>
      <c r="AM58" s="53"/>
      <c r="AN58" s="53"/>
    </row>
    <row r="59" spans="1:40" s="54" customFormat="1" ht="15" customHeight="1">
      <c r="A59" s="176" t="s">
        <v>146</v>
      </c>
      <c r="B59" s="54">
        <v>2321</v>
      </c>
      <c r="C59" s="162">
        <v>6126</v>
      </c>
      <c r="D59" s="166">
        <v>51</v>
      </c>
      <c r="E59" s="12" t="s">
        <v>44</v>
      </c>
      <c r="F59" s="14"/>
      <c r="G59" s="14"/>
      <c r="H59" s="123"/>
      <c r="I59" s="14">
        <v>5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19"/>
      <c r="AC59" s="119"/>
      <c r="AD59" s="14"/>
      <c r="AE59" s="135"/>
      <c r="AF59" s="183"/>
      <c r="AG59" s="125" t="s">
        <v>263</v>
      </c>
      <c r="AH59" s="53"/>
      <c r="AI59" s="53"/>
      <c r="AJ59" s="53"/>
      <c r="AK59" s="53"/>
      <c r="AL59" s="53"/>
      <c r="AM59" s="53"/>
      <c r="AN59" s="53"/>
    </row>
    <row r="60" spans="1:40" s="54" customFormat="1" ht="15" customHeight="1">
      <c r="A60" s="176" t="str">
        <f>H60</f>
        <v>0968</v>
      </c>
      <c r="B60" s="54">
        <v>3419</v>
      </c>
      <c r="C60" s="162">
        <v>6121</v>
      </c>
      <c r="D60" s="166">
        <v>52</v>
      </c>
      <c r="E60" s="12" t="s">
        <v>17</v>
      </c>
      <c r="F60" s="14"/>
      <c r="G60" s="14"/>
      <c r="H60" s="123" t="s">
        <v>111</v>
      </c>
      <c r="I60" s="14">
        <v>2001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19"/>
      <c r="AC60" s="119"/>
      <c r="AD60" s="14"/>
      <c r="AE60" s="135"/>
      <c r="AF60" s="183"/>
      <c r="AG60" s="12" t="s">
        <v>264</v>
      </c>
      <c r="AH60" s="53"/>
      <c r="AI60" s="53"/>
      <c r="AJ60" s="53"/>
      <c r="AK60" s="53"/>
      <c r="AL60" s="53"/>
      <c r="AM60" s="53"/>
      <c r="AN60" s="53"/>
    </row>
    <row r="61" spans="1:40" s="54" customFormat="1" ht="15" customHeight="1">
      <c r="A61" s="176" t="str">
        <f>H61</f>
        <v>0870</v>
      </c>
      <c r="B61" s="54">
        <v>3639</v>
      </c>
      <c r="C61" s="162">
        <v>6121</v>
      </c>
      <c r="D61" s="166">
        <v>53</v>
      </c>
      <c r="E61" s="12" t="s">
        <v>18</v>
      </c>
      <c r="F61" s="14">
        <v>52000</v>
      </c>
      <c r="G61" s="14">
        <v>29000</v>
      </c>
      <c r="H61" s="123" t="s">
        <v>119</v>
      </c>
      <c r="I61" s="14">
        <v>8500</v>
      </c>
      <c r="J61" s="2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19"/>
      <c r="AC61" s="119"/>
      <c r="AD61" s="14"/>
      <c r="AE61" s="135"/>
      <c r="AF61" s="183"/>
      <c r="AG61" s="12" t="s">
        <v>264</v>
      </c>
      <c r="AH61" s="60"/>
      <c r="AI61" s="60"/>
      <c r="AJ61" s="60"/>
      <c r="AK61" s="60"/>
      <c r="AL61" s="60"/>
      <c r="AM61" s="60"/>
      <c r="AN61" s="53"/>
    </row>
    <row r="62" spans="1:40" s="54" customFormat="1" ht="15" customHeight="1">
      <c r="A62" s="176" t="str">
        <f>H62</f>
        <v>0946</v>
      </c>
      <c r="B62" s="54">
        <v>2212</v>
      </c>
      <c r="C62" s="162">
        <v>6145</v>
      </c>
      <c r="D62" s="166">
        <v>54</v>
      </c>
      <c r="E62" s="12" t="s">
        <v>41</v>
      </c>
      <c r="F62" s="14">
        <v>350</v>
      </c>
      <c r="G62" s="14">
        <v>350</v>
      </c>
      <c r="H62" s="123" t="s">
        <v>120</v>
      </c>
      <c r="I62" s="14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19"/>
      <c r="AC62" s="119"/>
      <c r="AD62" s="14"/>
      <c r="AE62" s="135"/>
      <c r="AF62" s="183"/>
      <c r="AG62" s="12" t="s">
        <v>265</v>
      </c>
      <c r="AH62" s="53"/>
      <c r="AI62" s="53"/>
      <c r="AJ62" s="53"/>
      <c r="AK62" s="53"/>
      <c r="AL62" s="53"/>
      <c r="AM62" s="53"/>
      <c r="AN62" s="53"/>
    </row>
    <row r="63" spans="1:40" s="54" customFormat="1" ht="15" customHeight="1">
      <c r="A63" s="176" t="s">
        <v>209</v>
      </c>
      <c r="B63" s="54">
        <v>6171</v>
      </c>
      <c r="C63" s="162">
        <v>6126</v>
      </c>
      <c r="D63" s="166">
        <v>55</v>
      </c>
      <c r="E63" s="12" t="s">
        <v>210</v>
      </c>
      <c r="F63" s="14"/>
      <c r="G63" s="14"/>
      <c r="H63" s="123"/>
      <c r="I63" s="14">
        <v>200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19"/>
      <c r="AC63" s="119"/>
      <c r="AD63" s="14"/>
      <c r="AE63" s="135"/>
      <c r="AF63" s="183"/>
      <c r="AG63" s="12" t="s">
        <v>263</v>
      </c>
      <c r="AH63" s="53"/>
      <c r="AI63" s="53"/>
      <c r="AJ63" s="53"/>
      <c r="AK63" s="53"/>
      <c r="AL63" s="53"/>
      <c r="AM63" s="53"/>
      <c r="AN63" s="53"/>
    </row>
    <row r="64" spans="1:40" s="61" customFormat="1" ht="15" customHeight="1">
      <c r="A64" s="176" t="str">
        <f>H64</f>
        <v>0657</v>
      </c>
      <c r="B64" s="61">
        <v>2212</v>
      </c>
      <c r="C64" s="165">
        <v>6121</v>
      </c>
      <c r="D64" s="178">
        <v>56</v>
      </c>
      <c r="E64" s="12" t="s">
        <v>42</v>
      </c>
      <c r="F64" s="14">
        <v>48000</v>
      </c>
      <c r="G64" s="14">
        <v>48000</v>
      </c>
      <c r="H64" s="123" t="s">
        <v>121</v>
      </c>
      <c r="I64" s="16">
        <v>18359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19"/>
      <c r="AC64" s="119"/>
      <c r="AD64" s="14"/>
      <c r="AE64" s="135"/>
      <c r="AF64" s="183"/>
      <c r="AG64" s="12" t="s">
        <v>264</v>
      </c>
      <c r="AH64" s="53"/>
      <c r="AI64" s="53"/>
      <c r="AJ64" s="53"/>
      <c r="AK64" s="53"/>
      <c r="AL64" s="53"/>
      <c r="AM64" s="53"/>
      <c r="AN64" s="60"/>
    </row>
    <row r="65" spans="1:40" s="61" customFormat="1" ht="15" customHeight="1">
      <c r="A65" s="176" t="s">
        <v>121</v>
      </c>
      <c r="B65" s="61">
        <v>2212</v>
      </c>
      <c r="C65" s="165">
        <v>6130</v>
      </c>
      <c r="D65" s="178">
        <v>57</v>
      </c>
      <c r="E65" s="12" t="s">
        <v>42</v>
      </c>
      <c r="F65" s="14"/>
      <c r="G65" s="14"/>
      <c r="H65" s="123"/>
      <c r="I65" s="16">
        <v>40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19"/>
      <c r="AC65" s="121"/>
      <c r="AD65" s="14"/>
      <c r="AE65" s="135"/>
      <c r="AF65" s="183"/>
      <c r="AG65" s="12" t="s">
        <v>267</v>
      </c>
      <c r="AH65" s="53"/>
      <c r="AI65" s="53"/>
      <c r="AJ65" s="53"/>
      <c r="AK65" s="53"/>
      <c r="AL65" s="53"/>
      <c r="AM65" s="53"/>
      <c r="AN65" s="60"/>
    </row>
    <row r="66" spans="1:40" s="61" customFormat="1" ht="15" customHeight="1">
      <c r="A66" s="176" t="s">
        <v>121</v>
      </c>
      <c r="B66" s="61">
        <v>2212</v>
      </c>
      <c r="C66" s="165">
        <v>6145</v>
      </c>
      <c r="D66" s="178">
        <v>58</v>
      </c>
      <c r="E66" s="12" t="s">
        <v>42</v>
      </c>
      <c r="F66" s="14"/>
      <c r="G66" s="14"/>
      <c r="H66" s="123"/>
      <c r="I66" s="16">
        <v>1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19"/>
      <c r="AC66" s="121"/>
      <c r="AD66" s="14"/>
      <c r="AE66" s="135"/>
      <c r="AF66" s="183"/>
      <c r="AG66" s="12" t="s">
        <v>265</v>
      </c>
      <c r="AH66" s="53"/>
      <c r="AI66" s="53"/>
      <c r="AJ66" s="53"/>
      <c r="AK66" s="53"/>
      <c r="AL66" s="53"/>
      <c r="AM66" s="53"/>
      <c r="AN66" s="60"/>
    </row>
    <row r="67" spans="1:40" s="61" customFormat="1" ht="15" customHeight="1">
      <c r="A67" s="176" t="s">
        <v>121</v>
      </c>
      <c r="B67" s="61">
        <v>2212</v>
      </c>
      <c r="C67" s="165">
        <v>6126</v>
      </c>
      <c r="D67" s="178">
        <v>59</v>
      </c>
      <c r="E67" s="12" t="s">
        <v>42</v>
      </c>
      <c r="F67" s="14"/>
      <c r="G67" s="14"/>
      <c r="H67" s="123"/>
      <c r="I67" s="16">
        <v>10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19"/>
      <c r="AC67" s="121"/>
      <c r="AD67" s="14"/>
      <c r="AE67" s="135"/>
      <c r="AF67" s="183"/>
      <c r="AG67" s="12" t="s">
        <v>263</v>
      </c>
      <c r="AH67" s="53"/>
      <c r="AI67" s="53"/>
      <c r="AJ67" s="53"/>
      <c r="AK67" s="53"/>
      <c r="AL67" s="53"/>
      <c r="AM67" s="53"/>
      <c r="AN67" s="60"/>
    </row>
    <row r="68" spans="1:40" s="61" customFormat="1" ht="15" customHeight="1">
      <c r="A68" s="176" t="str">
        <f>H68</f>
        <v>0564</v>
      </c>
      <c r="B68" s="61">
        <v>2321</v>
      </c>
      <c r="C68" s="165">
        <v>6126</v>
      </c>
      <c r="D68" s="178">
        <v>60</v>
      </c>
      <c r="E68" s="12" t="s">
        <v>88</v>
      </c>
      <c r="F68" s="14"/>
      <c r="G68" s="14"/>
      <c r="H68" s="123" t="s">
        <v>122</v>
      </c>
      <c r="I68" s="16">
        <v>99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19"/>
      <c r="AC68" s="18"/>
      <c r="AD68" s="14"/>
      <c r="AE68" s="135"/>
      <c r="AF68" s="183"/>
      <c r="AG68" s="12" t="s">
        <v>263</v>
      </c>
      <c r="AH68" s="53"/>
      <c r="AI68" s="53"/>
      <c r="AJ68" s="53"/>
      <c r="AK68" s="53"/>
      <c r="AL68" s="53"/>
      <c r="AM68" s="53"/>
      <c r="AN68" s="60"/>
    </row>
    <row r="69" spans="1:40" s="61" customFormat="1" ht="15" customHeight="1">
      <c r="A69" s="176" t="s">
        <v>122</v>
      </c>
      <c r="B69" s="61">
        <v>2321</v>
      </c>
      <c r="C69" s="165">
        <v>6145</v>
      </c>
      <c r="D69" s="178">
        <v>61</v>
      </c>
      <c r="E69" s="12" t="s">
        <v>88</v>
      </c>
      <c r="F69" s="14"/>
      <c r="G69" s="14"/>
      <c r="H69" s="123"/>
      <c r="I69" s="16">
        <v>1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19"/>
      <c r="AC69" s="18"/>
      <c r="AD69" s="14"/>
      <c r="AE69" s="135"/>
      <c r="AF69" s="183"/>
      <c r="AG69" s="12" t="s">
        <v>265</v>
      </c>
      <c r="AH69" s="53"/>
      <c r="AI69" s="53"/>
      <c r="AJ69" s="53"/>
      <c r="AK69" s="53"/>
      <c r="AL69" s="53"/>
      <c r="AM69" s="53"/>
      <c r="AN69" s="60"/>
    </row>
    <row r="70" spans="1:40" s="61" customFormat="1" ht="15" customHeight="1">
      <c r="A70" s="176" t="s">
        <v>123</v>
      </c>
      <c r="B70" s="177">
        <v>2271</v>
      </c>
      <c r="C70" s="178">
        <v>6121</v>
      </c>
      <c r="D70" s="178">
        <v>62</v>
      </c>
      <c r="E70" s="12" t="s">
        <v>95</v>
      </c>
      <c r="F70" s="14"/>
      <c r="G70" s="14"/>
      <c r="H70" s="145"/>
      <c r="I70" s="144">
        <v>2030</v>
      </c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19"/>
      <c r="AE70" s="192"/>
      <c r="AF70" s="183"/>
      <c r="AG70" s="118" t="s">
        <v>264</v>
      </c>
      <c r="AH70" s="53"/>
      <c r="AI70" s="53"/>
      <c r="AJ70" s="53"/>
      <c r="AK70" s="53"/>
      <c r="AL70" s="53"/>
      <c r="AM70" s="53"/>
      <c r="AN70" s="60"/>
    </row>
    <row r="71" spans="1:40" s="61" customFormat="1" ht="15" customHeight="1">
      <c r="A71" s="176" t="str">
        <f>H71</f>
        <v>0549</v>
      </c>
      <c r="B71" s="61">
        <v>2271</v>
      </c>
      <c r="C71" s="165">
        <v>6126</v>
      </c>
      <c r="D71" s="178">
        <v>63</v>
      </c>
      <c r="E71" s="12" t="s">
        <v>95</v>
      </c>
      <c r="F71" s="14"/>
      <c r="G71" s="14"/>
      <c r="H71" s="123" t="s">
        <v>123</v>
      </c>
      <c r="I71" s="16">
        <v>1913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19"/>
      <c r="AC71" s="119"/>
      <c r="AD71" s="14"/>
      <c r="AE71" s="135"/>
      <c r="AF71" s="183"/>
      <c r="AG71" s="12" t="s">
        <v>263</v>
      </c>
      <c r="AH71" s="53"/>
      <c r="AI71" s="53"/>
      <c r="AJ71" s="53"/>
      <c r="AK71" s="53"/>
      <c r="AL71" s="53"/>
      <c r="AM71" s="53"/>
      <c r="AN71" s="60"/>
    </row>
    <row r="72" spans="1:40" ht="15" customHeight="1">
      <c r="A72" s="176" t="s">
        <v>123</v>
      </c>
      <c r="B72" s="54">
        <v>2271</v>
      </c>
      <c r="C72" s="162">
        <v>6130</v>
      </c>
      <c r="D72" s="166">
        <v>64</v>
      </c>
      <c r="E72" s="12" t="s">
        <v>95</v>
      </c>
      <c r="F72" s="59"/>
      <c r="G72" s="24"/>
      <c r="H72" s="123"/>
      <c r="I72" s="24">
        <v>5422</v>
      </c>
      <c r="J72" s="58"/>
      <c r="K72" s="24"/>
      <c r="L72" s="24"/>
      <c r="M72" s="24"/>
      <c r="N72" s="24"/>
      <c r="O72" s="2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19"/>
      <c r="AC72" s="18"/>
      <c r="AD72" s="14"/>
      <c r="AE72" s="135"/>
      <c r="AF72" s="183"/>
      <c r="AG72" s="25" t="s">
        <v>267</v>
      </c>
      <c r="AH72" s="6"/>
      <c r="AI72" s="6"/>
      <c r="AJ72" s="6"/>
      <c r="AK72" s="6"/>
      <c r="AL72" s="6"/>
      <c r="AM72" s="6"/>
      <c r="AN72" s="6"/>
    </row>
    <row r="73" spans="1:40" ht="15" customHeight="1">
      <c r="A73" s="176" t="s">
        <v>123</v>
      </c>
      <c r="B73" s="54">
        <v>2271</v>
      </c>
      <c r="C73" s="162">
        <v>6145</v>
      </c>
      <c r="D73" s="166">
        <v>65</v>
      </c>
      <c r="E73" s="12" t="s">
        <v>95</v>
      </c>
      <c r="F73" s="59"/>
      <c r="G73" s="24"/>
      <c r="H73" s="123"/>
      <c r="I73" s="24">
        <v>7</v>
      </c>
      <c r="J73" s="58"/>
      <c r="K73" s="24"/>
      <c r="L73" s="24"/>
      <c r="M73" s="24"/>
      <c r="N73" s="24"/>
      <c r="O73" s="2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19"/>
      <c r="AC73" s="18"/>
      <c r="AD73" s="14"/>
      <c r="AE73" s="135"/>
      <c r="AF73" s="183"/>
      <c r="AG73" s="25" t="s">
        <v>265</v>
      </c>
      <c r="AH73" s="6"/>
      <c r="AI73" s="6"/>
      <c r="AJ73" s="6"/>
      <c r="AK73" s="6"/>
      <c r="AL73" s="6"/>
      <c r="AM73" s="6"/>
      <c r="AN73" s="6"/>
    </row>
    <row r="74" spans="1:40" s="54" customFormat="1" ht="14.25" customHeight="1">
      <c r="A74" s="176" t="str">
        <f aca="true" t="shared" si="1" ref="A74:A91">H74</f>
        <v>0582</v>
      </c>
      <c r="B74" s="54">
        <v>2212</v>
      </c>
      <c r="C74" s="162">
        <v>6121</v>
      </c>
      <c r="D74" s="166">
        <v>66</v>
      </c>
      <c r="E74" s="12" t="s">
        <v>29</v>
      </c>
      <c r="F74" s="14"/>
      <c r="G74" s="14"/>
      <c r="H74" s="123" t="s">
        <v>125</v>
      </c>
      <c r="I74" s="14">
        <v>2500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19"/>
      <c r="AC74" s="14"/>
      <c r="AD74" s="14"/>
      <c r="AE74" s="135"/>
      <c r="AF74" s="183"/>
      <c r="AG74" s="12" t="s">
        <v>264</v>
      </c>
      <c r="AH74" s="53"/>
      <c r="AI74" s="53"/>
      <c r="AJ74" s="53"/>
      <c r="AK74" s="53"/>
      <c r="AL74" s="53"/>
      <c r="AM74" s="53"/>
      <c r="AN74" s="53"/>
    </row>
    <row r="75" spans="1:40" s="127" customFormat="1" ht="15" customHeight="1">
      <c r="A75" s="176" t="str">
        <f t="shared" si="1"/>
        <v>0785</v>
      </c>
      <c r="B75" s="127">
        <v>2219</v>
      </c>
      <c r="C75" s="127">
        <v>6126</v>
      </c>
      <c r="D75" s="140">
        <v>67</v>
      </c>
      <c r="E75" s="118" t="s">
        <v>36</v>
      </c>
      <c r="F75" s="119"/>
      <c r="G75" s="119"/>
      <c r="H75" s="124" t="s">
        <v>126</v>
      </c>
      <c r="I75" s="119">
        <v>2</v>
      </c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92"/>
      <c r="AF75" s="184"/>
      <c r="AG75" s="118" t="s">
        <v>263</v>
      </c>
      <c r="AH75" s="126"/>
      <c r="AI75" s="126"/>
      <c r="AJ75" s="126"/>
      <c r="AK75" s="126"/>
      <c r="AL75" s="126"/>
      <c r="AM75" s="126"/>
      <c r="AN75" s="126"/>
    </row>
    <row r="76" spans="1:40" s="127" customFormat="1" ht="15" customHeight="1">
      <c r="A76" s="176" t="str">
        <f t="shared" si="1"/>
        <v>0785</v>
      </c>
      <c r="B76" s="127">
        <v>2219</v>
      </c>
      <c r="C76" s="127">
        <v>6121</v>
      </c>
      <c r="D76" s="140">
        <v>68</v>
      </c>
      <c r="E76" s="118" t="s">
        <v>32</v>
      </c>
      <c r="F76" s="119">
        <v>200000</v>
      </c>
      <c r="G76" s="119">
        <v>135000</v>
      </c>
      <c r="H76" s="124" t="s">
        <v>126</v>
      </c>
      <c r="I76" s="119">
        <v>56</v>
      </c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92"/>
      <c r="AF76" s="184"/>
      <c r="AG76" s="118" t="s">
        <v>264</v>
      </c>
      <c r="AH76" s="126"/>
      <c r="AI76" s="126"/>
      <c r="AJ76" s="126"/>
      <c r="AK76" s="126"/>
      <c r="AL76" s="126"/>
      <c r="AM76" s="126"/>
      <c r="AN76" s="126"/>
    </row>
    <row r="77" spans="1:40" s="127" customFormat="1" ht="15" customHeight="1">
      <c r="A77" s="176" t="s">
        <v>126</v>
      </c>
      <c r="B77" s="127">
        <v>2219</v>
      </c>
      <c r="C77" s="163">
        <v>6145</v>
      </c>
      <c r="D77" s="166">
        <v>69</v>
      </c>
      <c r="E77" s="118" t="s">
        <v>32</v>
      </c>
      <c r="F77" s="119"/>
      <c r="G77" s="119"/>
      <c r="H77" s="124"/>
      <c r="I77" s="119">
        <v>1</v>
      </c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21"/>
      <c r="AD77" s="119"/>
      <c r="AE77" s="192"/>
      <c r="AF77" s="184"/>
      <c r="AG77" s="118" t="s">
        <v>265</v>
      </c>
      <c r="AH77" s="126"/>
      <c r="AI77" s="126"/>
      <c r="AJ77" s="126"/>
      <c r="AK77" s="126"/>
      <c r="AL77" s="126"/>
      <c r="AM77" s="126"/>
      <c r="AN77" s="126"/>
    </row>
    <row r="78" spans="1:40" s="127" customFormat="1" ht="15" customHeight="1">
      <c r="A78" s="176" t="s">
        <v>126</v>
      </c>
      <c r="B78" s="127">
        <v>2219</v>
      </c>
      <c r="C78" s="163">
        <v>6130</v>
      </c>
      <c r="D78" s="166">
        <v>70</v>
      </c>
      <c r="E78" s="118" t="s">
        <v>32</v>
      </c>
      <c r="F78" s="119"/>
      <c r="G78" s="119"/>
      <c r="H78" s="124"/>
      <c r="I78" s="119">
        <v>900</v>
      </c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21"/>
      <c r="AD78" s="119"/>
      <c r="AE78" s="192"/>
      <c r="AF78" s="184"/>
      <c r="AG78" s="118" t="s">
        <v>267</v>
      </c>
      <c r="AH78" s="126"/>
      <c r="AI78" s="126"/>
      <c r="AJ78" s="126"/>
      <c r="AK78" s="126"/>
      <c r="AL78" s="126"/>
      <c r="AM78" s="126"/>
      <c r="AN78" s="126"/>
    </row>
    <row r="79" spans="1:40" s="127" customFormat="1" ht="15" customHeight="1">
      <c r="A79" s="176" t="str">
        <f t="shared" si="1"/>
        <v>1003</v>
      </c>
      <c r="B79" s="127">
        <v>2219</v>
      </c>
      <c r="C79" s="127">
        <v>6126</v>
      </c>
      <c r="D79" s="140">
        <v>71</v>
      </c>
      <c r="E79" s="118" t="s">
        <v>96</v>
      </c>
      <c r="F79" s="119">
        <v>4000</v>
      </c>
      <c r="G79" s="119">
        <v>4000</v>
      </c>
      <c r="H79" s="124" t="s">
        <v>127</v>
      </c>
      <c r="I79" s="119">
        <v>3688</v>
      </c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92"/>
      <c r="AF79" s="184"/>
      <c r="AG79" s="118" t="s">
        <v>263</v>
      </c>
      <c r="AH79" s="126"/>
      <c r="AI79" s="126"/>
      <c r="AJ79" s="126"/>
      <c r="AK79" s="126"/>
      <c r="AL79" s="126"/>
      <c r="AM79" s="126"/>
      <c r="AN79" s="126"/>
    </row>
    <row r="80" spans="1:40" s="127" customFormat="1" ht="15" customHeight="1">
      <c r="A80" s="176" t="str">
        <f t="shared" si="1"/>
        <v>1003</v>
      </c>
      <c r="B80" s="127">
        <v>2219</v>
      </c>
      <c r="C80" s="163">
        <v>6121</v>
      </c>
      <c r="D80" s="166">
        <v>72</v>
      </c>
      <c r="E80" s="118" t="s">
        <v>96</v>
      </c>
      <c r="F80" s="119"/>
      <c r="G80" s="119"/>
      <c r="H80" s="124" t="s">
        <v>127</v>
      </c>
      <c r="I80" s="119">
        <v>19500</v>
      </c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1"/>
      <c r="Z80" s="121"/>
      <c r="AA80" s="121"/>
      <c r="AB80" s="119"/>
      <c r="AC80" s="121"/>
      <c r="AD80" s="119"/>
      <c r="AE80" s="192"/>
      <c r="AF80" s="183"/>
      <c r="AG80" s="118" t="s">
        <v>264</v>
      </c>
      <c r="AH80" s="126"/>
      <c r="AI80" s="126"/>
      <c r="AJ80" s="126"/>
      <c r="AK80" s="126"/>
      <c r="AL80" s="126"/>
      <c r="AM80" s="126"/>
      <c r="AN80" s="126"/>
    </row>
    <row r="81" spans="1:40" s="127" customFormat="1" ht="15" customHeight="1">
      <c r="A81" s="176" t="s">
        <v>127</v>
      </c>
      <c r="B81" s="127">
        <v>2219</v>
      </c>
      <c r="C81" s="163">
        <v>6145</v>
      </c>
      <c r="D81" s="166">
        <v>73</v>
      </c>
      <c r="E81" s="118" t="s">
        <v>96</v>
      </c>
      <c r="F81" s="119"/>
      <c r="G81" s="119"/>
      <c r="H81" s="124"/>
      <c r="I81" s="119">
        <v>5</v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1"/>
      <c r="Z81" s="121"/>
      <c r="AA81" s="121"/>
      <c r="AB81" s="119"/>
      <c r="AC81" s="121"/>
      <c r="AD81" s="119"/>
      <c r="AE81" s="192"/>
      <c r="AF81" s="183"/>
      <c r="AG81" s="118" t="s">
        <v>265</v>
      </c>
      <c r="AH81" s="126"/>
      <c r="AI81" s="126"/>
      <c r="AJ81" s="126"/>
      <c r="AK81" s="126"/>
      <c r="AL81" s="126"/>
      <c r="AM81" s="126"/>
      <c r="AN81" s="126"/>
    </row>
    <row r="82" spans="1:40" s="127" customFormat="1" ht="15" customHeight="1">
      <c r="A82" s="176" t="s">
        <v>155</v>
      </c>
      <c r="B82" s="127">
        <v>3329</v>
      </c>
      <c r="C82" s="163">
        <v>6121</v>
      </c>
      <c r="D82" s="166">
        <v>74</v>
      </c>
      <c r="E82" s="118" t="s">
        <v>156</v>
      </c>
      <c r="F82" s="119"/>
      <c r="G82" s="119"/>
      <c r="H82" s="124"/>
      <c r="I82" s="119">
        <v>2300</v>
      </c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1"/>
      <c r="Z82" s="121"/>
      <c r="AA82" s="121"/>
      <c r="AB82" s="119"/>
      <c r="AC82" s="121"/>
      <c r="AD82" s="119"/>
      <c r="AE82" s="192"/>
      <c r="AF82" s="183"/>
      <c r="AG82" s="118" t="s">
        <v>264</v>
      </c>
      <c r="AH82" s="126"/>
      <c r="AI82" s="126"/>
      <c r="AJ82" s="126"/>
      <c r="AK82" s="126"/>
      <c r="AL82" s="126"/>
      <c r="AM82" s="126"/>
      <c r="AN82" s="126"/>
    </row>
    <row r="83" spans="1:40" s="127" customFormat="1" ht="15" customHeight="1">
      <c r="A83" s="176" t="s">
        <v>155</v>
      </c>
      <c r="B83" s="127">
        <v>3329</v>
      </c>
      <c r="C83" s="127">
        <v>6126</v>
      </c>
      <c r="D83" s="140">
        <v>75</v>
      </c>
      <c r="E83" s="118" t="s">
        <v>156</v>
      </c>
      <c r="F83" s="119"/>
      <c r="G83" s="119"/>
      <c r="H83" s="124"/>
      <c r="I83" s="119">
        <v>200</v>
      </c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4"/>
      <c r="AD83" s="14"/>
      <c r="AE83" s="135"/>
      <c r="AF83" s="183"/>
      <c r="AG83" s="118" t="s">
        <v>263</v>
      </c>
      <c r="AH83" s="126"/>
      <c r="AI83" s="126"/>
      <c r="AJ83" s="126"/>
      <c r="AK83" s="126"/>
      <c r="AL83" s="126"/>
      <c r="AM83" s="126"/>
      <c r="AN83" s="126"/>
    </row>
    <row r="84" spans="1:40" s="127" customFormat="1" ht="15" customHeight="1" thickBot="1">
      <c r="A84" s="176" t="s">
        <v>205</v>
      </c>
      <c r="B84" s="127">
        <v>2212</v>
      </c>
      <c r="C84" s="163">
        <v>6126</v>
      </c>
      <c r="D84" s="166">
        <v>76</v>
      </c>
      <c r="E84" s="118" t="s">
        <v>206</v>
      </c>
      <c r="F84" s="119"/>
      <c r="G84" s="119"/>
      <c r="H84" s="124"/>
      <c r="I84" s="119">
        <v>200</v>
      </c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1"/>
      <c r="Z84" s="121"/>
      <c r="AA84" s="121"/>
      <c r="AB84" s="119"/>
      <c r="AC84" s="18"/>
      <c r="AD84" s="14"/>
      <c r="AE84" s="135"/>
      <c r="AF84" s="183"/>
      <c r="AG84" s="118" t="s">
        <v>263</v>
      </c>
      <c r="AH84" s="126"/>
      <c r="AI84" s="126"/>
      <c r="AJ84" s="126"/>
      <c r="AK84" s="126"/>
      <c r="AL84" s="126"/>
      <c r="AM84" s="126"/>
      <c r="AN84" s="126"/>
    </row>
    <row r="85" spans="1:40" s="127" customFormat="1" ht="15" customHeight="1" hidden="1">
      <c r="A85" s="176" t="s">
        <v>157</v>
      </c>
      <c r="B85" s="127">
        <v>3113</v>
      </c>
      <c r="C85" s="163">
        <v>6121</v>
      </c>
      <c r="D85" s="166">
        <v>125</v>
      </c>
      <c r="E85" s="118" t="s">
        <v>158</v>
      </c>
      <c r="F85" s="119"/>
      <c r="G85" s="119"/>
      <c r="H85" s="124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1"/>
      <c r="Z85" s="121"/>
      <c r="AA85" s="121"/>
      <c r="AB85" s="119"/>
      <c r="AC85" s="18"/>
      <c r="AD85" s="14"/>
      <c r="AE85" s="135"/>
      <c r="AF85" s="183"/>
      <c r="AG85" s="118"/>
      <c r="AH85" s="126"/>
      <c r="AI85" s="126"/>
      <c r="AJ85" s="126"/>
      <c r="AK85" s="126"/>
      <c r="AL85" s="126"/>
      <c r="AM85" s="126"/>
      <c r="AN85" s="126"/>
    </row>
    <row r="86" spans="1:40" s="54" customFormat="1" ht="12.75" hidden="1">
      <c r="A86" s="176" t="str">
        <f t="shared" si="1"/>
        <v>1019</v>
      </c>
      <c r="B86" s="54">
        <v>3113</v>
      </c>
      <c r="C86" s="162">
        <v>6126</v>
      </c>
      <c r="D86" s="166">
        <v>126</v>
      </c>
      <c r="E86" s="12" t="s">
        <v>97</v>
      </c>
      <c r="F86" s="14"/>
      <c r="G86" s="14"/>
      <c r="H86" s="122" t="s">
        <v>128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8"/>
      <c r="Z86" s="18"/>
      <c r="AA86" s="18"/>
      <c r="AB86" s="14"/>
      <c r="AC86" s="18"/>
      <c r="AD86" s="14"/>
      <c r="AE86" s="135"/>
      <c r="AF86" s="183"/>
      <c r="AG86" s="12"/>
      <c r="AH86" s="53"/>
      <c r="AI86" s="53"/>
      <c r="AJ86" s="53"/>
      <c r="AK86" s="53"/>
      <c r="AL86" s="53"/>
      <c r="AM86" s="53"/>
      <c r="AN86" s="53"/>
    </row>
    <row r="87" spans="1:40" s="140" customFormat="1" ht="12.75" hidden="1">
      <c r="A87" s="176" t="str">
        <f t="shared" si="1"/>
        <v>1019</v>
      </c>
      <c r="B87" s="140">
        <v>3113</v>
      </c>
      <c r="C87" s="166">
        <v>6121</v>
      </c>
      <c r="D87" s="166">
        <v>127</v>
      </c>
      <c r="E87" s="141" t="s">
        <v>97</v>
      </c>
      <c r="F87" s="139"/>
      <c r="G87" s="139"/>
      <c r="H87" s="124" t="s">
        <v>128</v>
      </c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3"/>
      <c r="Z87" s="143"/>
      <c r="AA87" s="143"/>
      <c r="AB87" s="142"/>
      <c r="AC87" s="143"/>
      <c r="AD87" s="14"/>
      <c r="AE87" s="135"/>
      <c r="AF87" s="183"/>
      <c r="AG87" s="158"/>
      <c r="AH87" s="117"/>
      <c r="AI87" s="117"/>
      <c r="AJ87" s="117"/>
      <c r="AK87" s="117"/>
      <c r="AL87" s="117"/>
      <c r="AM87" s="117"/>
      <c r="AN87" s="117"/>
    </row>
    <row r="88" spans="1:40" s="54" customFormat="1" ht="12.75" hidden="1">
      <c r="A88" s="176" t="str">
        <f t="shared" si="1"/>
        <v>1015</v>
      </c>
      <c r="B88" s="54">
        <v>3113</v>
      </c>
      <c r="C88" s="54">
        <v>6121</v>
      </c>
      <c r="D88" s="140">
        <v>128</v>
      </c>
      <c r="E88" s="12" t="s">
        <v>93</v>
      </c>
      <c r="F88" s="14"/>
      <c r="G88" s="14"/>
      <c r="H88" s="122" t="s">
        <v>129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35"/>
      <c r="AF88" s="184"/>
      <c r="AG88" s="12"/>
      <c r="AH88" s="53"/>
      <c r="AI88" s="53"/>
      <c r="AJ88" s="53"/>
      <c r="AK88" s="53"/>
      <c r="AL88" s="53"/>
      <c r="AM88" s="53"/>
      <c r="AN88" s="53"/>
    </row>
    <row r="89" spans="1:40" s="50" customFormat="1" ht="12.75" hidden="1">
      <c r="A89" s="176" t="str">
        <f t="shared" si="1"/>
        <v>1015</v>
      </c>
      <c r="B89" s="50">
        <v>3113</v>
      </c>
      <c r="C89" s="164">
        <v>6126</v>
      </c>
      <c r="D89" s="222">
        <v>129</v>
      </c>
      <c r="E89" s="12" t="s">
        <v>93</v>
      </c>
      <c r="F89" s="18"/>
      <c r="G89" s="18"/>
      <c r="H89" s="122" t="s">
        <v>129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4"/>
      <c r="AC89" s="18"/>
      <c r="AD89" s="14"/>
      <c r="AE89" s="136"/>
      <c r="AF89" s="183"/>
      <c r="AG89" s="21"/>
      <c r="AH89" s="49"/>
      <c r="AI89" s="49"/>
      <c r="AJ89" s="49"/>
      <c r="AK89" s="49"/>
      <c r="AL89" s="49"/>
      <c r="AM89" s="49"/>
      <c r="AN89" s="49"/>
    </row>
    <row r="90" spans="1:40" s="54" customFormat="1" ht="12.75" hidden="1">
      <c r="A90" s="176" t="s">
        <v>130</v>
      </c>
      <c r="B90" s="54">
        <v>3113</v>
      </c>
      <c r="C90" s="54">
        <v>6126</v>
      </c>
      <c r="D90" s="140">
        <v>130</v>
      </c>
      <c r="E90" s="12" t="s">
        <v>94</v>
      </c>
      <c r="F90" s="14"/>
      <c r="G90" s="14"/>
      <c r="H90" s="122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35"/>
      <c r="AF90" s="183"/>
      <c r="AG90" s="12"/>
      <c r="AH90" s="53"/>
      <c r="AI90" s="53"/>
      <c r="AJ90" s="53"/>
      <c r="AK90" s="53"/>
      <c r="AL90" s="53"/>
      <c r="AM90" s="53"/>
      <c r="AN90" s="53"/>
    </row>
    <row r="91" spans="1:40" s="217" customFormat="1" ht="13.5" hidden="1" thickBot="1">
      <c r="A91" s="236" t="str">
        <f t="shared" si="1"/>
        <v>1016</v>
      </c>
      <c r="B91" s="213">
        <v>3113</v>
      </c>
      <c r="C91" s="214">
        <v>6121</v>
      </c>
      <c r="D91" s="223">
        <v>131</v>
      </c>
      <c r="E91" s="209" t="s">
        <v>94</v>
      </c>
      <c r="F91" s="215"/>
      <c r="G91" s="215"/>
      <c r="H91" s="181" t="s">
        <v>130</v>
      </c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7"/>
      <c r="AB91" s="11"/>
      <c r="AC91" s="27"/>
      <c r="AD91" s="11"/>
      <c r="AE91" s="200"/>
      <c r="AF91" s="185"/>
      <c r="AG91" s="209"/>
      <c r="AH91" s="216"/>
      <c r="AI91" s="216"/>
      <c r="AJ91" s="216"/>
      <c r="AK91" s="216"/>
      <c r="AL91" s="216"/>
      <c r="AM91" s="216"/>
      <c r="AN91" s="216"/>
    </row>
    <row r="92" spans="1:40" s="38" customFormat="1" ht="14.25" thickBot="1" thickTop="1">
      <c r="A92" s="238"/>
      <c r="B92" s="161"/>
      <c r="C92" s="161"/>
      <c r="D92" s="161"/>
      <c r="E92" s="88" t="s">
        <v>0</v>
      </c>
      <c r="F92" s="33">
        <f>SUM(F48:F79)</f>
        <v>304380</v>
      </c>
      <c r="G92" s="33">
        <f>SUM(G48:G79)</f>
        <v>216380</v>
      </c>
      <c r="H92" s="33"/>
      <c r="I92" s="33">
        <f>SUM(I4:I91)</f>
        <v>128430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191"/>
      <c r="AF92" s="186"/>
      <c r="AG92" s="36"/>
      <c r="AH92" s="37"/>
      <c r="AI92" s="37"/>
      <c r="AJ92" s="37"/>
      <c r="AK92" s="37"/>
      <c r="AL92" s="37"/>
      <c r="AM92" s="37"/>
      <c r="AN92" s="37"/>
    </row>
    <row r="93" spans="5:40" s="51" customFormat="1" ht="13.5" thickTop="1"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8"/>
      <c r="AC93" s="8"/>
      <c r="AD93" s="8"/>
      <c r="AE93" s="8"/>
      <c r="AF93" s="8"/>
      <c r="AG93" s="29"/>
      <c r="AH93" s="52"/>
      <c r="AI93" s="52"/>
      <c r="AJ93" s="52"/>
      <c r="AK93" s="52"/>
      <c r="AL93" s="52"/>
      <c r="AM93" s="52"/>
      <c r="AN93" s="52"/>
    </row>
    <row r="94" spans="5:40" s="51" customFormat="1" ht="12.75"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8"/>
      <c r="AC94" s="8"/>
      <c r="AD94" s="8"/>
      <c r="AE94" s="8"/>
      <c r="AF94" s="8"/>
      <c r="AG94" s="29"/>
      <c r="AH94" s="52"/>
      <c r="AI94" s="52"/>
      <c r="AJ94" s="52"/>
      <c r="AK94" s="52"/>
      <c r="AL94" s="52"/>
      <c r="AM94" s="52"/>
      <c r="AN94" s="52"/>
    </row>
    <row r="95" spans="5:40" s="51" customFormat="1" ht="12.75"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8"/>
      <c r="AC95" s="8"/>
      <c r="AD95" s="8"/>
      <c r="AE95" s="8"/>
      <c r="AF95" s="8"/>
      <c r="AG95" s="29"/>
      <c r="AH95" s="52"/>
      <c r="AI95" s="52"/>
      <c r="AJ95" s="52"/>
      <c r="AK95" s="52"/>
      <c r="AL95" s="52"/>
      <c r="AM95" s="52"/>
      <c r="AN95" s="52"/>
    </row>
    <row r="96" spans="5:40" s="51" customFormat="1" ht="12.75"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8"/>
      <c r="AC96" s="8"/>
      <c r="AD96" s="8"/>
      <c r="AE96" s="8"/>
      <c r="AF96" s="8"/>
      <c r="AG96" s="29"/>
      <c r="AH96" s="52"/>
      <c r="AI96" s="52"/>
      <c r="AJ96" s="52"/>
      <c r="AK96" s="52"/>
      <c r="AL96" s="52"/>
      <c r="AM96" s="52"/>
      <c r="AN96" s="52"/>
    </row>
    <row r="97" spans="5:40" s="51" customFormat="1" ht="12.75"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8"/>
      <c r="AC97" s="8"/>
      <c r="AD97" s="8"/>
      <c r="AE97" s="8"/>
      <c r="AF97" s="8"/>
      <c r="AG97" s="29"/>
      <c r="AH97" s="52"/>
      <c r="AI97" s="52"/>
      <c r="AJ97" s="52"/>
      <c r="AK97" s="52"/>
      <c r="AL97" s="52"/>
      <c r="AM97" s="52"/>
      <c r="AN97" s="52"/>
    </row>
    <row r="98" spans="5:40" s="51" customFormat="1" ht="12.75"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8"/>
      <c r="AC98" s="8"/>
      <c r="AD98" s="8"/>
      <c r="AE98" s="8"/>
      <c r="AF98" s="8"/>
      <c r="AG98" s="29"/>
      <c r="AH98" s="52"/>
      <c r="AI98" s="52"/>
      <c r="AJ98" s="52"/>
      <c r="AK98" s="52"/>
      <c r="AL98" s="52"/>
      <c r="AM98" s="52"/>
      <c r="AN98" s="52"/>
    </row>
    <row r="99" spans="5:40" s="51" customFormat="1" ht="12.75"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8"/>
      <c r="AC99" s="8"/>
      <c r="AD99" s="8"/>
      <c r="AE99" s="8"/>
      <c r="AF99" s="8"/>
      <c r="AG99" s="29"/>
      <c r="AH99" s="52"/>
      <c r="AI99" s="52"/>
      <c r="AJ99" s="52"/>
      <c r="AK99" s="52"/>
      <c r="AL99" s="52"/>
      <c r="AM99" s="52"/>
      <c r="AN99" s="52"/>
    </row>
    <row r="100" spans="5:40" s="51" customFormat="1" ht="12.75"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8"/>
      <c r="AC100" s="8"/>
      <c r="AD100" s="8"/>
      <c r="AE100" s="8"/>
      <c r="AF100" s="8"/>
      <c r="AG100" s="29"/>
      <c r="AH100" s="52"/>
      <c r="AI100" s="52"/>
      <c r="AJ100" s="52"/>
      <c r="AK100" s="52"/>
      <c r="AL100" s="52"/>
      <c r="AM100" s="52"/>
      <c r="AN100" s="52"/>
    </row>
    <row r="101" spans="5:40" s="51" customFormat="1" ht="12.75"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8"/>
      <c r="AC101" s="8"/>
      <c r="AD101" s="8"/>
      <c r="AE101" s="8"/>
      <c r="AF101" s="8"/>
      <c r="AG101" s="29"/>
      <c r="AH101" s="52"/>
      <c r="AI101" s="52"/>
      <c r="AJ101" s="52"/>
      <c r="AK101" s="52"/>
      <c r="AL101" s="52"/>
      <c r="AM101" s="52"/>
      <c r="AN101" s="52"/>
    </row>
    <row r="102" spans="5:40" s="51" customFormat="1" ht="12.75"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8"/>
      <c r="AC102" s="8"/>
      <c r="AD102" s="8"/>
      <c r="AE102" s="8"/>
      <c r="AF102" s="8"/>
      <c r="AG102" s="29"/>
      <c r="AH102" s="52"/>
      <c r="AI102" s="52"/>
      <c r="AJ102" s="52"/>
      <c r="AK102" s="52"/>
      <c r="AL102" s="52"/>
      <c r="AM102" s="52"/>
      <c r="AN102" s="52"/>
    </row>
    <row r="103" spans="5:40" s="51" customFormat="1" ht="12.75"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8"/>
      <c r="AC103" s="8"/>
      <c r="AD103" s="8"/>
      <c r="AE103" s="8"/>
      <c r="AF103" s="8"/>
      <c r="AG103" s="29"/>
      <c r="AH103" s="52"/>
      <c r="AI103" s="52"/>
      <c r="AJ103" s="52"/>
      <c r="AK103" s="52"/>
      <c r="AL103" s="52"/>
      <c r="AM103" s="52"/>
      <c r="AN103" s="52"/>
    </row>
    <row r="104" spans="5:40" s="51" customFormat="1" ht="12.75"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8"/>
      <c r="AC104" s="8"/>
      <c r="AD104" s="8"/>
      <c r="AE104" s="8"/>
      <c r="AF104" s="8"/>
      <c r="AG104" s="29"/>
      <c r="AH104" s="52"/>
      <c r="AI104" s="52"/>
      <c r="AJ104" s="52"/>
      <c r="AK104" s="52"/>
      <c r="AL104" s="52"/>
      <c r="AM104" s="52"/>
      <c r="AN104" s="52"/>
    </row>
    <row r="105" spans="5:40" s="51" customFormat="1" ht="12.75"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8"/>
      <c r="AC105" s="8"/>
      <c r="AD105" s="8"/>
      <c r="AE105" s="8"/>
      <c r="AF105" s="8"/>
      <c r="AG105" s="29"/>
      <c r="AH105" s="52"/>
      <c r="AI105" s="52"/>
      <c r="AJ105" s="52"/>
      <c r="AK105" s="52"/>
      <c r="AL105" s="52"/>
      <c r="AM105" s="52"/>
      <c r="AN105" s="52"/>
    </row>
    <row r="106" spans="5:40" s="51" customFormat="1" ht="12.75"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8"/>
      <c r="AC106" s="8"/>
      <c r="AD106" s="8"/>
      <c r="AE106" s="8"/>
      <c r="AF106" s="8"/>
      <c r="AG106" s="29"/>
      <c r="AH106" s="52"/>
      <c r="AI106" s="52"/>
      <c r="AJ106" s="52"/>
      <c r="AK106" s="52"/>
      <c r="AL106" s="52"/>
      <c r="AM106" s="52"/>
      <c r="AN106" s="52"/>
    </row>
    <row r="107" spans="5:40" s="51" customFormat="1" ht="12.75"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8"/>
      <c r="AC107" s="8"/>
      <c r="AD107" s="8"/>
      <c r="AE107" s="8"/>
      <c r="AF107" s="8"/>
      <c r="AG107" s="29"/>
      <c r="AH107" s="52"/>
      <c r="AI107" s="52"/>
      <c r="AJ107" s="52"/>
      <c r="AK107" s="52"/>
      <c r="AL107" s="52"/>
      <c r="AM107" s="52"/>
      <c r="AN107" s="52"/>
    </row>
    <row r="108" spans="5:40" s="51" customFormat="1" ht="12.75"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8"/>
      <c r="AC108" s="8"/>
      <c r="AD108" s="8"/>
      <c r="AE108" s="8"/>
      <c r="AF108" s="8"/>
      <c r="AG108" s="29"/>
      <c r="AH108" s="52"/>
      <c r="AI108" s="52"/>
      <c r="AJ108" s="52"/>
      <c r="AK108" s="52"/>
      <c r="AL108" s="52"/>
      <c r="AM108" s="52"/>
      <c r="AN108" s="52"/>
    </row>
    <row r="109" spans="5:33" s="114" customFormat="1" ht="18">
      <c r="E109" s="115"/>
      <c r="F109" s="113"/>
      <c r="G109" s="113"/>
      <c r="H109" s="113"/>
      <c r="I109" s="116"/>
      <c r="J109" s="113"/>
      <c r="K109" s="113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</row>
    <row r="117" spans="5:40" ht="12.75"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7"/>
      <c r="AH117" s="6"/>
      <c r="AI117" s="6"/>
      <c r="AJ117" s="6"/>
      <c r="AK117" s="6"/>
      <c r="AL117" s="6"/>
      <c r="AM117" s="6"/>
      <c r="AN117" s="6"/>
    </row>
  </sheetData>
  <printOptions/>
  <pageMargins left="1.53" right="0" top="0.7086614173228347" bottom="0.7874015748031497" header="0.2755905511811024" footer="0.35433070866141736"/>
  <pageSetup horizontalDpi="600" verticalDpi="600" orientation="landscape" paperSize="9" r:id="rId1"/>
  <headerFooter alignWithMargins="0">
    <oddHeader>&amp;Lv tis. Kč&amp;C&amp;"Arial,tučné\&amp;12Schválené investiční akce a opravy na rok 2003&amp;RPříloha č. 7</oddHeader>
    <oddFooter>&amp;C&amp;P+11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3">
      <selection activeCell="D3" sqref="D3"/>
    </sheetView>
  </sheetViews>
  <sheetFormatPr defaultColWidth="9.140625" defaultRowHeight="12.75" outlineLevelCol="2"/>
  <cols>
    <col min="1" max="1" width="5.421875" style="0" customWidth="1" outlineLevel="2"/>
    <col min="2" max="2" width="4.7109375" style="0" customWidth="1" outlineLevel="2"/>
    <col min="3" max="3" width="5.00390625" style="0" customWidth="1" outlineLevel="2"/>
    <col min="4" max="4" width="6.00390625" style="0" customWidth="1" outlineLevel="1"/>
    <col min="5" max="5" width="45.00390625" style="0" customWidth="1"/>
    <col min="6" max="6" width="5.00390625" style="0" hidden="1" customWidth="1"/>
    <col min="7" max="7" width="9.140625" style="0" hidden="1" customWidth="1"/>
    <col min="8" max="8" width="10.57421875" style="0" customWidth="1"/>
    <col min="9" max="10" width="9.140625" style="0" hidden="1" customWidth="1"/>
    <col min="11" max="11" width="12.28125" style="0" hidden="1" customWidth="1"/>
    <col min="12" max="12" width="11.421875" style="0" hidden="1" customWidth="1"/>
    <col min="13" max="13" width="13.421875" style="0" hidden="1" customWidth="1"/>
    <col min="14" max="14" width="10.00390625" style="0" hidden="1" customWidth="1"/>
    <col min="15" max="26" width="11.7109375" style="0" hidden="1" customWidth="1"/>
    <col min="27" max="27" width="11.7109375" style="0" hidden="1" customWidth="1" outlineLevel="1"/>
    <col min="28" max="28" width="11.7109375" style="0" hidden="1" customWidth="1" outlineLevel="1" collapsed="1"/>
    <col min="29" max="29" width="12.7109375" style="0" hidden="1" customWidth="1" outlineLevel="1"/>
    <col min="30" max="30" width="8.57421875" style="0" hidden="1" customWidth="1" outlineLevel="1"/>
    <col min="31" max="31" width="29.140625" style="0" customWidth="1" collapsed="1"/>
  </cols>
  <sheetData>
    <row r="1" spans="5:38" s="51" customFormat="1" ht="12.75"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8"/>
      <c r="AC1" s="8"/>
      <c r="AD1" s="8"/>
      <c r="AE1" s="29"/>
      <c r="AF1" s="52"/>
      <c r="AG1" s="52"/>
      <c r="AH1" s="52"/>
      <c r="AI1" s="52"/>
      <c r="AJ1" s="52"/>
      <c r="AK1" s="52"/>
      <c r="AL1" s="52"/>
    </row>
    <row r="2" spans="5:31" s="114" customFormat="1" ht="18">
      <c r="E2" s="115"/>
      <c r="F2" s="113"/>
      <c r="G2" s="113"/>
      <c r="H2" s="116"/>
      <c r="I2" s="113"/>
      <c r="J2" s="113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2" s="152" customFormat="1" ht="38.25">
      <c r="A3" s="170" t="s">
        <v>101</v>
      </c>
      <c r="B3" s="170" t="s">
        <v>152</v>
      </c>
      <c r="C3" s="155" t="s">
        <v>153</v>
      </c>
      <c r="D3" s="155" t="s">
        <v>294</v>
      </c>
      <c r="E3" s="218" t="s">
        <v>35</v>
      </c>
      <c r="F3" s="148"/>
      <c r="G3" s="148"/>
      <c r="H3" s="149" t="s">
        <v>170</v>
      </c>
      <c r="I3" s="148"/>
      <c r="J3" s="148"/>
      <c r="K3" s="149" t="s">
        <v>23</v>
      </c>
      <c r="L3" s="149" t="s">
        <v>22</v>
      </c>
      <c r="M3" s="149" t="s">
        <v>50</v>
      </c>
      <c r="N3" s="149" t="s">
        <v>22</v>
      </c>
      <c r="O3" s="149" t="s">
        <v>49</v>
      </c>
      <c r="P3" s="149" t="s">
        <v>22</v>
      </c>
      <c r="Q3" s="149"/>
      <c r="R3" s="149" t="s">
        <v>52</v>
      </c>
      <c r="S3" s="149" t="s">
        <v>22</v>
      </c>
      <c r="T3" s="149" t="s">
        <v>85</v>
      </c>
      <c r="U3" s="149" t="s">
        <v>22</v>
      </c>
      <c r="V3" s="149" t="s">
        <v>84</v>
      </c>
      <c r="W3" s="149" t="s">
        <v>22</v>
      </c>
      <c r="X3" s="149" t="s">
        <v>90</v>
      </c>
      <c r="Y3" s="149" t="s">
        <v>22</v>
      </c>
      <c r="Z3" s="149"/>
      <c r="AA3" s="149" t="s">
        <v>22</v>
      </c>
      <c r="AB3" s="149" t="s">
        <v>99</v>
      </c>
      <c r="AC3" s="149" t="s">
        <v>174</v>
      </c>
      <c r="AD3" s="149" t="s">
        <v>154</v>
      </c>
      <c r="AE3" s="149" t="s">
        <v>21</v>
      </c>
      <c r="AF3" s="149"/>
    </row>
    <row r="4" spans="4:38" ht="12.75">
      <c r="D4" s="227" t="s">
        <v>161</v>
      </c>
      <c r="E4" s="10" t="s">
        <v>12</v>
      </c>
      <c r="F4" s="9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8"/>
      <c r="AD4" s="8"/>
      <c r="AE4" s="7"/>
      <c r="AF4" s="6"/>
      <c r="AG4" s="6"/>
      <c r="AH4" s="6"/>
      <c r="AI4" s="6"/>
      <c r="AJ4" s="6"/>
      <c r="AK4" s="6"/>
      <c r="AL4" s="6"/>
    </row>
    <row r="5" spans="1:38" ht="15" customHeight="1">
      <c r="A5" s="124" t="s">
        <v>197</v>
      </c>
      <c r="B5" s="127">
        <v>3635</v>
      </c>
      <c r="C5" s="127">
        <v>6119</v>
      </c>
      <c r="D5" s="140">
        <v>1</v>
      </c>
      <c r="E5" s="12" t="s">
        <v>198</v>
      </c>
      <c r="F5" s="13"/>
      <c r="G5" s="13"/>
      <c r="H5" s="13">
        <v>1460</v>
      </c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35"/>
      <c r="AD5" s="135"/>
      <c r="AE5" s="12" t="s">
        <v>287</v>
      </c>
      <c r="AF5" s="6"/>
      <c r="AG5" s="6"/>
      <c r="AH5" s="6"/>
      <c r="AI5" s="6"/>
      <c r="AJ5" s="6"/>
      <c r="AK5" s="6"/>
      <c r="AL5" s="6"/>
    </row>
    <row r="6" spans="1:38" ht="15" customHeight="1">
      <c r="A6" s="124" t="s">
        <v>200</v>
      </c>
      <c r="B6" s="127">
        <v>3635</v>
      </c>
      <c r="C6" s="127">
        <v>6119</v>
      </c>
      <c r="D6" s="140">
        <v>2</v>
      </c>
      <c r="E6" s="12" t="s">
        <v>199</v>
      </c>
      <c r="F6" s="13"/>
      <c r="G6" s="13"/>
      <c r="H6" s="13">
        <v>2000</v>
      </c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35"/>
      <c r="AD6" s="135"/>
      <c r="AE6" s="12" t="s">
        <v>288</v>
      </c>
      <c r="AF6" s="6"/>
      <c r="AG6" s="6"/>
      <c r="AH6" s="6"/>
      <c r="AI6" s="6"/>
      <c r="AJ6" s="6"/>
      <c r="AK6" s="6"/>
      <c r="AL6" s="6"/>
    </row>
    <row r="7" spans="1:31" s="6" customFormat="1" ht="15" customHeight="1">
      <c r="A7" s="124" t="s">
        <v>132</v>
      </c>
      <c r="B7" s="126">
        <v>2321</v>
      </c>
      <c r="C7" s="126">
        <v>6121</v>
      </c>
      <c r="D7" s="117">
        <v>3</v>
      </c>
      <c r="E7" s="12" t="s">
        <v>10</v>
      </c>
      <c r="F7" s="13">
        <v>24192</v>
      </c>
      <c r="G7" s="14">
        <v>3024</v>
      </c>
      <c r="H7" s="14">
        <v>3275</v>
      </c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35"/>
      <c r="AD7" s="135"/>
      <c r="AE7" s="12" t="s">
        <v>284</v>
      </c>
    </row>
    <row r="8" spans="1:38" ht="12.75">
      <c r="A8" s="124" t="s">
        <v>166</v>
      </c>
      <c r="B8" s="127">
        <v>3635</v>
      </c>
      <c r="C8" s="127">
        <v>6119</v>
      </c>
      <c r="D8" s="219">
        <v>4</v>
      </c>
      <c r="E8" s="21" t="s">
        <v>167</v>
      </c>
      <c r="F8" s="26"/>
      <c r="G8" s="27"/>
      <c r="H8" s="18">
        <v>170</v>
      </c>
      <c r="I8" s="35"/>
      <c r="J8" s="26"/>
      <c r="K8" s="18"/>
      <c r="L8" s="18"/>
      <c r="M8" s="18"/>
      <c r="N8" s="18"/>
      <c r="O8" s="18"/>
      <c r="P8" s="18"/>
      <c r="Q8" s="18"/>
      <c r="R8" s="14"/>
      <c r="S8" s="18"/>
      <c r="T8" s="18"/>
      <c r="U8" s="18"/>
      <c r="V8" s="14"/>
      <c r="W8" s="18"/>
      <c r="X8" s="14"/>
      <c r="Y8" s="18"/>
      <c r="Z8" s="18"/>
      <c r="AA8" s="18"/>
      <c r="AB8" s="14"/>
      <c r="AC8" s="135"/>
      <c r="AD8" s="135"/>
      <c r="AE8" s="235" t="s">
        <v>289</v>
      </c>
      <c r="AF8" s="6"/>
      <c r="AG8" s="6"/>
      <c r="AH8" s="6"/>
      <c r="AI8" s="6"/>
      <c r="AJ8" s="6"/>
      <c r="AK8" s="6"/>
      <c r="AL8" s="6"/>
    </row>
    <row r="9" spans="1:38" s="54" customFormat="1" ht="12.75">
      <c r="A9" s="124" t="s">
        <v>133</v>
      </c>
      <c r="B9" s="127">
        <v>3639</v>
      </c>
      <c r="C9" s="127">
        <v>6130</v>
      </c>
      <c r="D9" s="140">
        <v>5</v>
      </c>
      <c r="E9" s="12" t="s">
        <v>26</v>
      </c>
      <c r="F9" s="14"/>
      <c r="G9" s="14"/>
      <c r="H9" s="14">
        <v>2360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35"/>
      <c r="AD9" s="135"/>
      <c r="AE9" s="12" t="s">
        <v>290</v>
      </c>
      <c r="AF9" s="53"/>
      <c r="AG9" s="53"/>
      <c r="AH9" s="53"/>
      <c r="AI9" s="53"/>
      <c r="AJ9" s="53"/>
      <c r="AK9" s="53"/>
      <c r="AL9" s="53"/>
    </row>
    <row r="10" spans="1:38" s="54" customFormat="1" ht="13.5" thickBot="1">
      <c r="A10" s="171"/>
      <c r="B10" s="172"/>
      <c r="C10" s="172"/>
      <c r="D10" s="219"/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35"/>
      <c r="AD10" s="136"/>
      <c r="AE10" s="12"/>
      <c r="AF10" s="53"/>
      <c r="AG10" s="53"/>
      <c r="AH10" s="53"/>
      <c r="AI10" s="53"/>
      <c r="AJ10" s="53"/>
      <c r="AK10" s="53"/>
      <c r="AL10" s="53"/>
    </row>
    <row r="11" spans="2:38" s="38" customFormat="1" ht="14.25" thickBot="1" thickTop="1">
      <c r="B11" s="161"/>
      <c r="C11" s="161"/>
      <c r="D11" s="161"/>
      <c r="E11" s="88" t="s">
        <v>0</v>
      </c>
      <c r="F11" s="33">
        <f>SUM(F5:F7)</f>
        <v>24192</v>
      </c>
      <c r="G11" s="33">
        <f>SUM(G5:G7)</f>
        <v>3024</v>
      </c>
      <c r="H11" s="33">
        <f>SUM(H5:H10)</f>
        <v>9265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91"/>
      <c r="AD11" s="191"/>
      <c r="AE11" s="36"/>
      <c r="AF11" s="37"/>
      <c r="AG11" s="37"/>
      <c r="AH11" s="37"/>
      <c r="AI11" s="37"/>
      <c r="AJ11" s="37"/>
      <c r="AK11" s="37"/>
      <c r="AL11" s="37"/>
    </row>
    <row r="12" spans="1:38" s="99" customFormat="1" ht="13.5" thickTop="1">
      <c r="A12" s="168"/>
      <c r="E12" s="112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7"/>
      <c r="AF12" s="98"/>
      <c r="AG12" s="98"/>
      <c r="AH12" s="98"/>
      <c r="AI12" s="98"/>
      <c r="AJ12" s="98"/>
      <c r="AK12" s="98"/>
      <c r="AL12" s="98"/>
    </row>
    <row r="13" spans="1:38" s="51" customFormat="1" ht="12.75">
      <c r="A13" s="54"/>
      <c r="E13" s="8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9"/>
      <c r="AF13" s="52"/>
      <c r="AG13" s="52"/>
      <c r="AH13" s="52"/>
      <c r="AI13" s="52"/>
      <c r="AJ13" s="52"/>
      <c r="AK13" s="52"/>
      <c r="AL13" s="52"/>
    </row>
    <row r="14" spans="1:38" s="51" customFormat="1" ht="12.75">
      <c r="A14" s="54"/>
      <c r="E14" s="8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9"/>
      <c r="AF14" s="52"/>
      <c r="AG14" s="52"/>
      <c r="AH14" s="52"/>
      <c r="AI14" s="52"/>
      <c r="AJ14" s="52"/>
      <c r="AK14" s="52"/>
      <c r="AL14" s="52"/>
    </row>
    <row r="15" spans="1:38" s="51" customFormat="1" ht="12.75">
      <c r="A15" s="54"/>
      <c r="E15" s="8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9"/>
      <c r="AF15" s="52"/>
      <c r="AG15" s="52"/>
      <c r="AH15" s="52"/>
      <c r="AI15" s="52"/>
      <c r="AJ15" s="52"/>
      <c r="AK15" s="52"/>
      <c r="AL15" s="52"/>
    </row>
    <row r="16" spans="1:38" s="51" customFormat="1" ht="12.75">
      <c r="A16" s="53"/>
      <c r="E16" s="87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9"/>
      <c r="AF16" s="52"/>
      <c r="AG16" s="52"/>
      <c r="AH16" s="52"/>
      <c r="AI16" s="52"/>
      <c r="AJ16" s="52"/>
      <c r="AK16" s="52"/>
      <c r="AL16" s="52"/>
    </row>
    <row r="17" spans="1:38" s="51" customFormat="1" ht="12.75">
      <c r="A17" s="53"/>
      <c r="E17" s="8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9"/>
      <c r="AF17" s="52"/>
      <c r="AG17" s="52"/>
      <c r="AH17" s="52"/>
      <c r="AI17" s="52"/>
      <c r="AJ17" s="52"/>
      <c r="AK17" s="52"/>
      <c r="AL17" s="52"/>
    </row>
    <row r="18" spans="1:38" s="51" customFormat="1" ht="12.75">
      <c r="A18" s="53"/>
      <c r="E18" s="8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9"/>
      <c r="AF18" s="52"/>
      <c r="AG18" s="52"/>
      <c r="AH18" s="52"/>
      <c r="AI18" s="52"/>
      <c r="AJ18" s="52"/>
      <c r="AK18" s="52"/>
      <c r="AL18" s="52"/>
    </row>
    <row r="19" spans="1:38" s="51" customFormat="1" ht="12.75">
      <c r="A19" s="54"/>
      <c r="E19" s="8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9"/>
      <c r="AF19" s="52"/>
      <c r="AG19" s="52"/>
      <c r="AH19" s="52"/>
      <c r="AI19" s="52"/>
      <c r="AJ19" s="52"/>
      <c r="AK19" s="52"/>
      <c r="AL19" s="52"/>
    </row>
    <row r="20" spans="1:38" s="51" customFormat="1" ht="12.75">
      <c r="A20" s="54"/>
      <c r="E20" s="8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9"/>
      <c r="AF20" s="52"/>
      <c r="AG20" s="52"/>
      <c r="AH20" s="52"/>
      <c r="AI20" s="52"/>
      <c r="AJ20" s="52"/>
      <c r="AK20" s="52"/>
      <c r="AL20" s="52"/>
    </row>
    <row r="21" spans="1:38" s="51" customFormat="1" ht="12.75">
      <c r="A21" s="54"/>
      <c r="E21" s="87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9"/>
      <c r="AF21" s="52"/>
      <c r="AG21" s="52"/>
      <c r="AH21" s="52"/>
      <c r="AI21" s="52"/>
      <c r="AJ21" s="52"/>
      <c r="AK21" s="52"/>
      <c r="AL21" s="52"/>
    </row>
    <row r="22" spans="1:38" s="51" customFormat="1" ht="12.75">
      <c r="A22" s="54"/>
      <c r="E22" s="8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9"/>
      <c r="AF22" s="52"/>
      <c r="AG22" s="52"/>
      <c r="AH22" s="52"/>
      <c r="AI22" s="52"/>
      <c r="AJ22" s="52"/>
      <c r="AK22" s="52"/>
      <c r="AL22" s="52"/>
    </row>
    <row r="23" spans="1:38" s="51" customFormat="1" ht="12.75">
      <c r="A23" s="127"/>
      <c r="E23" s="8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9"/>
      <c r="AF23" s="52"/>
      <c r="AG23" s="52"/>
      <c r="AH23" s="52"/>
      <c r="AI23" s="52"/>
      <c r="AJ23" s="52"/>
      <c r="AK23" s="52"/>
      <c r="AL23" s="52"/>
    </row>
    <row r="24" spans="1:38" s="51" customFormat="1" ht="12.75">
      <c r="A24" s="54"/>
      <c r="E24" s="8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9"/>
      <c r="AF24" s="52"/>
      <c r="AG24" s="52"/>
      <c r="AH24" s="52"/>
      <c r="AI24" s="52"/>
      <c r="AJ24" s="52"/>
      <c r="AK24" s="52"/>
      <c r="AL24" s="52"/>
    </row>
    <row r="25" spans="1:38" s="51" customFormat="1" ht="12.75">
      <c r="A25" s="54"/>
      <c r="E25" s="87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9"/>
      <c r="AF25" s="52"/>
      <c r="AG25" s="52"/>
      <c r="AH25" s="52"/>
      <c r="AI25" s="52"/>
      <c r="AJ25" s="52"/>
      <c r="AK25" s="52"/>
      <c r="AL25" s="52"/>
    </row>
    <row r="26" spans="1:38" s="51" customFormat="1" ht="12.75">
      <c r="A26" s="54"/>
      <c r="E26" s="8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9"/>
      <c r="AF26" s="52"/>
      <c r="AG26" s="52"/>
      <c r="AH26" s="52"/>
      <c r="AI26" s="52"/>
      <c r="AJ26" s="52"/>
      <c r="AK26" s="52"/>
      <c r="AL26" s="52"/>
    </row>
    <row r="27" ht="12.75">
      <c r="A27" s="54"/>
    </row>
    <row r="28" ht="12.75">
      <c r="A28" s="54"/>
    </row>
    <row r="29" ht="13.5" thickBot="1">
      <c r="A29" s="42"/>
    </row>
    <row r="30" ht="14.25" thickBot="1" thickTop="1">
      <c r="A30" s="161"/>
    </row>
    <row r="31" ht="13.5" thickTop="1">
      <c r="A31" s="99"/>
    </row>
    <row r="32" ht="12.75">
      <c r="A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</sheetData>
  <printOptions/>
  <pageMargins left="1.7" right="0.75" top="0.91" bottom="0.33" header="0.54" footer="0.34"/>
  <pageSetup orientation="landscape" paperSize="9" r:id="rId1"/>
  <headerFooter alignWithMargins="0">
    <oddHeader>&amp;Lv tis. Kč&amp;C&amp;"Arial,tučné\&amp;12Schválené nestavební investice na rok 2003&amp;RPříloha č. 7</oddHeader>
    <oddFooter>&amp;C&amp;P+14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3">
      <selection activeCell="E15" sqref="E15"/>
    </sheetView>
  </sheetViews>
  <sheetFormatPr defaultColWidth="9.140625" defaultRowHeight="12.75" outlineLevelCol="3"/>
  <cols>
    <col min="1" max="1" width="5.8515625" style="0" customWidth="1" outlineLevel="3"/>
    <col min="2" max="2" width="4.8515625" style="0" customWidth="1" outlineLevel="3"/>
    <col min="3" max="3" width="5.421875" style="0" customWidth="1" outlineLevel="3"/>
    <col min="4" max="4" width="6.28125" style="0" customWidth="1" outlineLevel="2"/>
    <col min="5" max="5" width="45.00390625" style="0" customWidth="1"/>
    <col min="6" max="6" width="5.00390625" style="0" hidden="1" customWidth="1"/>
    <col min="7" max="7" width="9.140625" style="0" hidden="1" customWidth="1"/>
    <col min="8" max="8" width="10.421875" style="0" customWidth="1"/>
    <col min="9" max="10" width="9.140625" style="0" hidden="1" customWidth="1"/>
    <col min="11" max="11" width="12.28125" style="0" hidden="1" customWidth="1"/>
    <col min="12" max="12" width="11.421875" style="0" hidden="1" customWidth="1"/>
    <col min="13" max="13" width="13.421875" style="0" hidden="1" customWidth="1"/>
    <col min="14" max="14" width="10.00390625" style="0" hidden="1" customWidth="1"/>
    <col min="15" max="26" width="11.7109375" style="0" hidden="1" customWidth="1"/>
    <col min="27" max="27" width="11.7109375" style="0" hidden="1" customWidth="1" outlineLevel="1"/>
    <col min="28" max="28" width="11.7109375" style="0" hidden="1" customWidth="1" outlineLevel="1" collapsed="1"/>
    <col min="29" max="30" width="12.140625" style="0" hidden="1" customWidth="1" outlineLevel="1"/>
    <col min="31" max="31" width="34.421875" style="0" customWidth="1" collapsed="1"/>
  </cols>
  <sheetData>
    <row r="1" spans="5:38" s="51" customFormat="1" ht="12.75">
      <c r="E1" s="8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9"/>
      <c r="AF1" s="52"/>
      <c r="AG1" s="52"/>
      <c r="AH1" s="52"/>
      <c r="AI1" s="52"/>
      <c r="AJ1" s="52"/>
      <c r="AK1" s="52"/>
      <c r="AL1" s="52"/>
    </row>
    <row r="2" spans="5:38" s="51" customFormat="1" ht="12.75">
      <c r="E2" s="8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9"/>
      <c r="AF2" s="52"/>
      <c r="AG2" s="52"/>
      <c r="AH2" s="52"/>
      <c r="AI2" s="52"/>
      <c r="AJ2" s="52"/>
      <c r="AK2" s="52"/>
      <c r="AL2" s="52"/>
    </row>
    <row r="3" spans="1:31" s="154" customFormat="1" ht="38.25" hidden="1">
      <c r="A3" s="155" t="s">
        <v>101</v>
      </c>
      <c r="B3" s="155" t="s">
        <v>152</v>
      </c>
      <c r="C3" s="155" t="s">
        <v>153</v>
      </c>
      <c r="D3" s="155"/>
      <c r="E3" s="218" t="s">
        <v>35</v>
      </c>
      <c r="F3" s="153"/>
      <c r="G3" s="153"/>
      <c r="H3" s="149" t="s">
        <v>24</v>
      </c>
      <c r="I3" s="153"/>
      <c r="J3" s="153"/>
      <c r="K3" s="149" t="s">
        <v>23</v>
      </c>
      <c r="L3" s="149" t="s">
        <v>22</v>
      </c>
      <c r="M3" s="149" t="s">
        <v>50</v>
      </c>
      <c r="N3" s="149" t="s">
        <v>22</v>
      </c>
      <c r="O3" s="149" t="s">
        <v>49</v>
      </c>
      <c r="P3" s="149" t="s">
        <v>22</v>
      </c>
      <c r="Q3" s="149"/>
      <c r="R3" s="149" t="s">
        <v>52</v>
      </c>
      <c r="S3" s="149" t="s">
        <v>22</v>
      </c>
      <c r="T3" s="149" t="s">
        <v>85</v>
      </c>
      <c r="U3" s="149" t="s">
        <v>22</v>
      </c>
      <c r="V3" s="149" t="s">
        <v>84</v>
      </c>
      <c r="W3" s="149" t="s">
        <v>22</v>
      </c>
      <c r="X3" s="149" t="s">
        <v>90</v>
      </c>
      <c r="Y3" s="149" t="s">
        <v>22</v>
      </c>
      <c r="Z3" s="149"/>
      <c r="AA3" s="149" t="s">
        <v>22</v>
      </c>
      <c r="AB3" s="149" t="s">
        <v>99</v>
      </c>
      <c r="AC3" s="149" t="s">
        <v>159</v>
      </c>
      <c r="AD3" s="149" t="s">
        <v>150</v>
      </c>
      <c r="AE3" s="149" t="s">
        <v>21</v>
      </c>
    </row>
    <row r="4" spans="1:32" s="152" customFormat="1" ht="38.25">
      <c r="A4" s="170" t="s">
        <v>101</v>
      </c>
      <c r="B4" s="170" t="s">
        <v>152</v>
      </c>
      <c r="C4" s="155" t="s">
        <v>153</v>
      </c>
      <c r="D4" s="155" t="s">
        <v>294</v>
      </c>
      <c r="E4" s="218" t="s">
        <v>35</v>
      </c>
      <c r="F4" s="148"/>
      <c r="G4" s="148"/>
      <c r="H4" s="149" t="s">
        <v>170</v>
      </c>
      <c r="I4" s="148"/>
      <c r="J4" s="148"/>
      <c r="K4" s="149" t="s">
        <v>23</v>
      </c>
      <c r="L4" s="149" t="s">
        <v>22</v>
      </c>
      <c r="M4" s="149" t="s">
        <v>50</v>
      </c>
      <c r="N4" s="149" t="s">
        <v>22</v>
      </c>
      <c r="O4" s="149" t="s">
        <v>49</v>
      </c>
      <c r="P4" s="149" t="s">
        <v>22</v>
      </c>
      <c r="Q4" s="149"/>
      <c r="R4" s="149" t="s">
        <v>52</v>
      </c>
      <c r="S4" s="149" t="s">
        <v>22</v>
      </c>
      <c r="T4" s="149" t="s">
        <v>85</v>
      </c>
      <c r="U4" s="149" t="s">
        <v>22</v>
      </c>
      <c r="V4" s="149" t="s">
        <v>84</v>
      </c>
      <c r="W4" s="149" t="s">
        <v>22</v>
      </c>
      <c r="X4" s="149" t="s">
        <v>90</v>
      </c>
      <c r="Y4" s="149" t="s">
        <v>22</v>
      </c>
      <c r="Z4" s="149"/>
      <c r="AA4" s="149" t="s">
        <v>22</v>
      </c>
      <c r="AB4" s="149" t="s">
        <v>99</v>
      </c>
      <c r="AC4" s="149" t="s">
        <v>174</v>
      </c>
      <c r="AD4" s="149" t="s">
        <v>154</v>
      </c>
      <c r="AE4" s="149" t="s">
        <v>270</v>
      </c>
      <c r="AF4" s="149"/>
    </row>
    <row r="5" spans="4:38" ht="12.75">
      <c r="D5" s="227" t="s">
        <v>162</v>
      </c>
      <c r="E5" s="10" t="s">
        <v>15</v>
      </c>
      <c r="F5" s="9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3"/>
      <c r="W5" s="8"/>
      <c r="X5" s="8"/>
      <c r="Y5" s="8"/>
      <c r="Z5" s="8"/>
      <c r="AA5" s="8"/>
      <c r="AB5" s="8"/>
      <c r="AC5" s="8"/>
      <c r="AD5" s="8"/>
      <c r="AE5" s="7"/>
      <c r="AF5" s="6"/>
      <c r="AG5" s="6"/>
      <c r="AH5" s="6"/>
      <c r="AI5" s="6"/>
      <c r="AJ5" s="6"/>
      <c r="AK5" s="6"/>
      <c r="AL5" s="6"/>
    </row>
    <row r="6" spans="1:38" s="54" customFormat="1" ht="15" customHeight="1">
      <c r="A6" s="122" t="s">
        <v>222</v>
      </c>
      <c r="B6" s="54">
        <v>3419</v>
      </c>
      <c r="C6" s="54">
        <v>6313</v>
      </c>
      <c r="D6" s="140">
        <v>1</v>
      </c>
      <c r="E6" s="12" t="s">
        <v>297</v>
      </c>
      <c r="F6" s="14">
        <v>1600</v>
      </c>
      <c r="G6" s="14">
        <v>1600</v>
      </c>
      <c r="H6" s="14">
        <v>3000</v>
      </c>
      <c r="I6" s="14"/>
      <c r="J6" s="14"/>
      <c r="K6" s="14"/>
      <c r="L6" s="14"/>
      <c r="M6" s="14"/>
      <c r="N6" s="14"/>
      <c r="O6" s="14"/>
      <c r="P6" s="14"/>
      <c r="Q6" s="14"/>
      <c r="R6" s="79"/>
      <c r="S6" s="79"/>
      <c r="T6" s="79"/>
      <c r="U6" s="79"/>
      <c r="V6" s="14"/>
      <c r="W6" s="14"/>
      <c r="X6" s="14"/>
      <c r="Y6" s="14"/>
      <c r="Z6" s="14"/>
      <c r="AA6" s="14"/>
      <c r="AB6" s="14"/>
      <c r="AC6" s="135"/>
      <c r="AD6" s="135"/>
      <c r="AE6" s="12" t="s">
        <v>298</v>
      </c>
      <c r="AF6" s="53"/>
      <c r="AG6" s="53"/>
      <c r="AH6" s="53"/>
      <c r="AI6" s="53"/>
      <c r="AJ6" s="53"/>
      <c r="AK6" s="53"/>
      <c r="AL6" s="53"/>
    </row>
    <row r="7" spans="1:38" s="51" customFormat="1" ht="15" customHeight="1">
      <c r="A7" s="122" t="s">
        <v>134</v>
      </c>
      <c r="B7" s="54">
        <v>2221</v>
      </c>
      <c r="C7" s="54">
        <v>6313</v>
      </c>
      <c r="D7" s="196">
        <v>2</v>
      </c>
      <c r="E7" s="12" t="s">
        <v>299</v>
      </c>
      <c r="F7" s="228"/>
      <c r="G7" s="11"/>
      <c r="H7" s="11">
        <v>14000</v>
      </c>
      <c r="I7" s="229"/>
      <c r="J7" s="11"/>
      <c r="K7" s="11"/>
      <c r="L7" s="11"/>
      <c r="M7" s="11"/>
      <c r="N7" s="11"/>
      <c r="O7" s="11"/>
      <c r="P7" s="11"/>
      <c r="Q7" s="11"/>
      <c r="R7" s="230"/>
      <c r="S7" s="230"/>
      <c r="T7" s="230"/>
      <c r="U7" s="230"/>
      <c r="V7" s="11"/>
      <c r="W7" s="11"/>
      <c r="X7" s="14"/>
      <c r="Y7" s="11"/>
      <c r="Z7" s="11"/>
      <c r="AA7" s="11"/>
      <c r="AB7" s="14"/>
      <c r="AC7" s="135"/>
      <c r="AD7" s="135"/>
      <c r="AE7" s="12" t="s">
        <v>273</v>
      </c>
      <c r="AF7" s="53"/>
      <c r="AG7" s="53"/>
      <c r="AH7" s="53"/>
      <c r="AI7" s="53"/>
      <c r="AJ7" s="52"/>
      <c r="AK7" s="52"/>
      <c r="AL7" s="52"/>
    </row>
    <row r="8" spans="1:38" s="51" customFormat="1" ht="15" customHeight="1">
      <c r="A8" s="122" t="s">
        <v>282</v>
      </c>
      <c r="B8" s="54">
        <v>3699</v>
      </c>
      <c r="C8" s="54">
        <v>6379</v>
      </c>
      <c r="D8" s="196">
        <v>3</v>
      </c>
      <c r="E8" s="180" t="s">
        <v>219</v>
      </c>
      <c r="F8" s="228"/>
      <c r="G8" s="11"/>
      <c r="H8" s="11">
        <v>500</v>
      </c>
      <c r="I8" s="229"/>
      <c r="J8" s="11"/>
      <c r="K8" s="11"/>
      <c r="L8" s="11"/>
      <c r="M8" s="11"/>
      <c r="N8" s="11"/>
      <c r="O8" s="11"/>
      <c r="P8" s="11"/>
      <c r="Q8" s="11"/>
      <c r="R8" s="230"/>
      <c r="S8" s="230"/>
      <c r="T8" s="230"/>
      <c r="U8" s="230"/>
      <c r="V8" s="11"/>
      <c r="W8" s="11"/>
      <c r="X8" s="14"/>
      <c r="Y8" s="11"/>
      <c r="Z8" s="11"/>
      <c r="AA8" s="11"/>
      <c r="AB8" s="14"/>
      <c r="AC8" s="135"/>
      <c r="AD8" s="135"/>
      <c r="AE8" s="12" t="s">
        <v>276</v>
      </c>
      <c r="AF8" s="53"/>
      <c r="AG8" s="53"/>
      <c r="AH8" s="53"/>
      <c r="AI8" s="53"/>
      <c r="AJ8" s="52"/>
      <c r="AK8" s="52"/>
      <c r="AL8" s="52"/>
    </row>
    <row r="9" spans="1:38" s="111" customFormat="1" ht="15" customHeight="1">
      <c r="A9" s="124" t="s">
        <v>136</v>
      </c>
      <c r="B9" s="173">
        <v>3399</v>
      </c>
      <c r="C9" s="173">
        <v>6379</v>
      </c>
      <c r="D9" s="196">
        <v>4</v>
      </c>
      <c r="E9" s="106" t="s">
        <v>5</v>
      </c>
      <c r="F9" s="107">
        <v>400</v>
      </c>
      <c r="G9" s="108">
        <v>400</v>
      </c>
      <c r="H9" s="108">
        <v>400</v>
      </c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19"/>
      <c r="Y9" s="120"/>
      <c r="Z9" s="120"/>
      <c r="AA9" s="120"/>
      <c r="AB9" s="119"/>
      <c r="AC9" s="204"/>
      <c r="AD9" s="192"/>
      <c r="AE9" s="192" t="s">
        <v>277</v>
      </c>
      <c r="AF9" s="192"/>
      <c r="AG9" s="192"/>
      <c r="AH9" s="192"/>
      <c r="AI9" s="192"/>
      <c r="AJ9" s="110"/>
      <c r="AK9" s="110"/>
      <c r="AL9" s="110"/>
    </row>
    <row r="10" spans="1:38" s="4" customFormat="1" ht="15" customHeight="1">
      <c r="A10" s="122" t="s">
        <v>137</v>
      </c>
      <c r="B10" s="174">
        <v>2310</v>
      </c>
      <c r="C10" s="174">
        <v>6379</v>
      </c>
      <c r="D10" s="224">
        <v>5</v>
      </c>
      <c r="E10" s="12" t="s">
        <v>33</v>
      </c>
      <c r="F10" s="13"/>
      <c r="G10" s="14"/>
      <c r="H10" s="14">
        <v>200</v>
      </c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35"/>
      <c r="AD10" s="135"/>
      <c r="AE10" s="12" t="s">
        <v>278</v>
      </c>
      <c r="AF10" s="6"/>
      <c r="AG10" s="6"/>
      <c r="AH10" s="6"/>
      <c r="AI10" s="6"/>
      <c r="AJ10" s="6"/>
      <c r="AK10" s="6"/>
      <c r="AL10" s="6"/>
    </row>
    <row r="11" spans="1:38" s="4" customFormat="1" ht="15" customHeight="1">
      <c r="A11" s="246" t="s">
        <v>127</v>
      </c>
      <c r="B11" s="246">
        <v>2219</v>
      </c>
      <c r="C11" s="246">
        <v>6319</v>
      </c>
      <c r="D11" s="246">
        <v>6</v>
      </c>
      <c r="E11" s="244" t="s">
        <v>296</v>
      </c>
      <c r="F11" s="22"/>
      <c r="G11" s="18"/>
      <c r="H11" s="242">
        <v>11600</v>
      </c>
      <c r="I11" s="23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4"/>
      <c r="W11" s="18"/>
      <c r="X11" s="14"/>
      <c r="Y11" s="18"/>
      <c r="Z11" s="18"/>
      <c r="AA11" s="18"/>
      <c r="AB11" s="14"/>
      <c r="AC11" s="135"/>
      <c r="AD11" s="135"/>
      <c r="AE11" s="244" t="s">
        <v>275</v>
      </c>
      <c r="AF11" s="6"/>
      <c r="AG11" s="6"/>
      <c r="AH11" s="6"/>
      <c r="AI11" s="6"/>
      <c r="AJ11" s="6"/>
      <c r="AK11" s="6"/>
      <c r="AL11" s="6"/>
    </row>
    <row r="12" spans="1:38" s="4" customFormat="1" ht="15" customHeight="1">
      <c r="A12" s="247"/>
      <c r="B12" s="247"/>
      <c r="C12" s="247"/>
      <c r="D12" s="247"/>
      <c r="E12" s="245"/>
      <c r="F12" s="22"/>
      <c r="G12" s="18"/>
      <c r="H12" s="243"/>
      <c r="I12" s="2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4"/>
      <c r="W12" s="18"/>
      <c r="X12" s="14"/>
      <c r="Y12" s="18"/>
      <c r="Z12" s="18"/>
      <c r="AA12" s="18"/>
      <c r="AB12" s="14"/>
      <c r="AC12" s="135"/>
      <c r="AD12" s="135"/>
      <c r="AE12" s="245"/>
      <c r="AF12" s="6"/>
      <c r="AG12" s="6"/>
      <c r="AH12" s="6"/>
      <c r="AI12" s="6"/>
      <c r="AJ12" s="6"/>
      <c r="AK12" s="6"/>
      <c r="AL12" s="6"/>
    </row>
    <row r="13" spans="1:38" ht="15" customHeight="1">
      <c r="A13" s="122" t="s">
        <v>138</v>
      </c>
      <c r="B13" s="54">
        <v>2310</v>
      </c>
      <c r="C13" s="54">
        <v>6349</v>
      </c>
      <c r="D13" s="219">
        <v>7</v>
      </c>
      <c r="E13" s="21" t="s">
        <v>300</v>
      </c>
      <c r="F13" s="22"/>
      <c r="G13" s="18"/>
      <c r="H13" s="18">
        <v>1200</v>
      </c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4"/>
      <c r="W13" s="18"/>
      <c r="X13" s="14"/>
      <c r="Y13" s="18"/>
      <c r="Z13" s="18"/>
      <c r="AA13" s="18"/>
      <c r="AB13" s="14"/>
      <c r="AC13" s="135"/>
      <c r="AD13" s="135"/>
      <c r="AE13" s="21" t="s">
        <v>274</v>
      </c>
      <c r="AF13" s="6"/>
      <c r="AG13" s="6"/>
      <c r="AH13" s="6"/>
      <c r="AI13" s="6"/>
      <c r="AJ13" s="6"/>
      <c r="AK13" s="6"/>
      <c r="AL13" s="6"/>
    </row>
    <row r="14" spans="1:38" ht="15" customHeight="1">
      <c r="A14" s="122" t="s">
        <v>281</v>
      </c>
      <c r="B14" s="54">
        <v>2140</v>
      </c>
      <c r="C14" s="54">
        <v>6313</v>
      </c>
      <c r="D14" s="219">
        <v>8</v>
      </c>
      <c r="E14" s="21" t="s">
        <v>301</v>
      </c>
      <c r="F14" s="22"/>
      <c r="G14" s="18"/>
      <c r="H14" s="18">
        <v>2900</v>
      </c>
      <c r="I14" s="2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4"/>
      <c r="W14" s="18"/>
      <c r="X14" s="14"/>
      <c r="Y14" s="18"/>
      <c r="Z14" s="18"/>
      <c r="AA14" s="18"/>
      <c r="AB14" s="14"/>
      <c r="AC14" s="135"/>
      <c r="AD14" s="135"/>
      <c r="AE14" s="21" t="s">
        <v>283</v>
      </c>
      <c r="AF14" s="6"/>
      <c r="AG14" s="6"/>
      <c r="AH14" s="6"/>
      <c r="AI14" s="6"/>
      <c r="AJ14" s="6"/>
      <c r="AK14" s="6"/>
      <c r="AL14" s="6"/>
    </row>
    <row r="15" spans="1:38" s="51" customFormat="1" ht="12.75">
      <c r="A15" s="122" t="s">
        <v>168</v>
      </c>
      <c r="B15" s="54">
        <v>3741</v>
      </c>
      <c r="C15" s="54">
        <v>6351</v>
      </c>
      <c r="D15" s="219">
        <v>9</v>
      </c>
      <c r="E15" s="21" t="s">
        <v>169</v>
      </c>
      <c r="F15" s="22"/>
      <c r="G15" s="18"/>
      <c r="H15" s="18">
        <v>813</v>
      </c>
      <c r="I15" s="2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4"/>
      <c r="AB15" s="14"/>
      <c r="AC15" s="135"/>
      <c r="AD15" s="135"/>
      <c r="AE15" s="12" t="s">
        <v>280</v>
      </c>
      <c r="AF15" s="52"/>
      <c r="AG15" s="52"/>
      <c r="AH15" s="52"/>
      <c r="AI15" s="52"/>
      <c r="AJ15" s="52"/>
      <c r="AK15" s="52"/>
      <c r="AL15" s="52"/>
    </row>
    <row r="16" spans="1:38" s="51" customFormat="1" ht="12.75">
      <c r="A16" s="122" t="s">
        <v>221</v>
      </c>
      <c r="B16" s="54">
        <v>3741</v>
      </c>
      <c r="C16" s="54">
        <v>6351</v>
      </c>
      <c r="D16" s="219">
        <v>10</v>
      </c>
      <c r="E16" s="21" t="s">
        <v>220</v>
      </c>
      <c r="F16" s="22"/>
      <c r="G16" s="18"/>
      <c r="H16" s="18">
        <v>1000</v>
      </c>
      <c r="I16" s="2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4"/>
      <c r="AB16" s="14"/>
      <c r="AC16" s="135"/>
      <c r="AD16" s="135"/>
      <c r="AE16" s="12" t="s">
        <v>280</v>
      </c>
      <c r="AF16" s="52"/>
      <c r="AG16" s="52"/>
      <c r="AH16" s="52"/>
      <c r="AI16" s="52"/>
      <c r="AJ16" s="52"/>
      <c r="AK16" s="52"/>
      <c r="AL16" s="52"/>
    </row>
    <row r="17" spans="1:38" s="51" customFormat="1" ht="12.75">
      <c r="A17" s="122" t="s">
        <v>224</v>
      </c>
      <c r="B17" s="54">
        <v>3741</v>
      </c>
      <c r="C17" s="54">
        <v>6351</v>
      </c>
      <c r="D17" s="219">
        <v>11</v>
      </c>
      <c r="E17" s="21" t="s">
        <v>223</v>
      </c>
      <c r="F17" s="22"/>
      <c r="G17" s="18"/>
      <c r="H17" s="18">
        <v>300</v>
      </c>
      <c r="I17" s="23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"/>
      <c r="AB17" s="14"/>
      <c r="AC17" s="135"/>
      <c r="AD17" s="135"/>
      <c r="AE17" s="12" t="s">
        <v>279</v>
      </c>
      <c r="AF17" s="52"/>
      <c r="AG17" s="52"/>
      <c r="AH17" s="52"/>
      <c r="AI17" s="52"/>
      <c r="AJ17" s="52"/>
      <c r="AK17" s="52"/>
      <c r="AL17" s="52"/>
    </row>
    <row r="18" spans="1:38" s="42" customFormat="1" ht="13.5" thickBot="1">
      <c r="A18" s="160"/>
      <c r="D18" s="225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8"/>
      <c r="Z18" s="18"/>
      <c r="AA18" s="14"/>
      <c r="AB18" s="14"/>
      <c r="AC18" s="135"/>
      <c r="AD18" s="138"/>
      <c r="AE18" s="12"/>
      <c r="AF18" s="41"/>
      <c r="AG18" s="41"/>
      <c r="AH18" s="41"/>
      <c r="AI18" s="41"/>
      <c r="AJ18" s="41"/>
      <c r="AK18" s="41"/>
      <c r="AL18" s="41"/>
    </row>
    <row r="19" spans="2:38" s="38" customFormat="1" ht="14.25" thickBot="1" thickTop="1">
      <c r="B19" s="161"/>
      <c r="C19" s="161"/>
      <c r="D19" s="161"/>
      <c r="E19" s="88" t="s">
        <v>0</v>
      </c>
      <c r="F19" s="33">
        <f>SUM(F6:F18)</f>
        <v>2000</v>
      </c>
      <c r="G19" s="33">
        <f>SUM(G6:G18)</f>
        <v>2000</v>
      </c>
      <c r="H19" s="33">
        <f>SUM(H6:H18)</f>
        <v>35913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191"/>
      <c r="AD19" s="191"/>
      <c r="AE19" s="137"/>
      <c r="AF19" s="37"/>
      <c r="AG19" s="37"/>
      <c r="AH19" s="37"/>
      <c r="AI19" s="37"/>
      <c r="AJ19" s="37"/>
      <c r="AK19" s="37"/>
      <c r="AL19" s="37"/>
    </row>
    <row r="20" spans="1:30" ht="13.5" thickTop="1">
      <c r="A20" s="159"/>
      <c r="AC20" s="208"/>
      <c r="AD20" s="208"/>
    </row>
    <row r="21" spans="1:30" ht="12.75">
      <c r="A21" s="54"/>
      <c r="AC21" s="8"/>
      <c r="AD21" s="8"/>
    </row>
    <row r="22" spans="1:30" ht="12.75">
      <c r="A22" s="174"/>
      <c r="AC22" s="14"/>
      <c r="AD22" s="14"/>
    </row>
    <row r="23" spans="1:30" ht="12.75">
      <c r="A23" s="54"/>
      <c r="AC23" s="120"/>
      <c r="AD23" s="120"/>
    </row>
    <row r="24" spans="1:30" ht="12.75">
      <c r="A24" s="54"/>
      <c r="AC24" s="14"/>
      <c r="AD24" s="14"/>
    </row>
    <row r="25" spans="1:30" ht="12.75">
      <c r="A25" s="54"/>
      <c r="AC25" s="14"/>
      <c r="AD25" s="14"/>
    </row>
    <row r="26" spans="1:30" ht="12.75">
      <c r="A26" s="54"/>
      <c r="AC26" s="18"/>
      <c r="AD26" s="18"/>
    </row>
    <row r="27" spans="1:30" ht="12.75">
      <c r="A27" s="54"/>
      <c r="AC27" s="18"/>
      <c r="AD27" s="18"/>
    </row>
    <row r="28" spans="1:30" ht="12.75">
      <c r="A28" s="54"/>
      <c r="AC28" s="143"/>
      <c r="AD28" s="143"/>
    </row>
    <row r="29" spans="1:30" ht="13.5" thickBot="1">
      <c r="A29" s="42"/>
      <c r="AC29" s="18"/>
      <c r="AD29" s="18"/>
    </row>
    <row r="30" spans="1:30" ht="14.25" thickBot="1" thickTop="1">
      <c r="A30" s="161"/>
      <c r="AC30" s="14"/>
      <c r="AD30" s="14"/>
    </row>
    <row r="31" spans="29:30" ht="13.5" thickTop="1">
      <c r="AC31" s="14"/>
      <c r="AD31" s="14"/>
    </row>
    <row r="32" spans="29:30" ht="12.75">
      <c r="AC32" s="14"/>
      <c r="AD32" s="14"/>
    </row>
    <row r="33" spans="29:30" ht="12.75">
      <c r="AC33" s="14"/>
      <c r="AD33" s="14"/>
    </row>
    <row r="34" spans="29:30" ht="13.5" thickBot="1">
      <c r="AC34" s="15"/>
      <c r="AD34" s="15"/>
    </row>
    <row r="35" spans="29:30" ht="14.25" thickBot="1" thickTop="1">
      <c r="AC35" s="207"/>
      <c r="AD35" s="207"/>
    </row>
    <row r="36" spans="29:30" ht="13.5" thickTop="1">
      <c r="AC36" s="8"/>
      <c r="AD36" s="8"/>
    </row>
    <row r="38" spans="1:38" s="51" customFormat="1" ht="15" customHeight="1">
      <c r="A3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/>
      <c r="AD38"/>
      <c r="AE38" s="32"/>
      <c r="AF38" s="52"/>
      <c r="AG38" s="52"/>
      <c r="AH38" s="52"/>
      <c r="AI38" s="52"/>
      <c r="AJ38" s="52"/>
      <c r="AK38" s="52"/>
      <c r="AL38" s="52"/>
    </row>
    <row r="39" spans="5:38" ht="1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E39" s="32"/>
      <c r="AF39" s="6"/>
      <c r="AG39" s="6"/>
      <c r="AH39" s="6"/>
      <c r="AI39" s="6"/>
      <c r="AJ39" s="6"/>
      <c r="AK39" s="6"/>
      <c r="AL39" s="6"/>
    </row>
    <row r="49" ht="12.75">
      <c r="A49" s="51"/>
    </row>
    <row r="54" spans="29:30" ht="15">
      <c r="AC54" s="32"/>
      <c r="AD54" s="32"/>
    </row>
    <row r="55" spans="29:30" ht="15">
      <c r="AC55" s="32"/>
      <c r="AD55" s="32"/>
    </row>
  </sheetData>
  <mergeCells count="7">
    <mergeCell ref="H11:H12"/>
    <mergeCell ref="AE11:AE12"/>
    <mergeCell ref="E11:E12"/>
    <mergeCell ref="A11:A12"/>
    <mergeCell ref="B11:B12"/>
    <mergeCell ref="C11:C12"/>
    <mergeCell ref="D11:D12"/>
  </mergeCells>
  <printOptions/>
  <pageMargins left="1.71" right="0.25" top="1" bottom="0.33" header="0.57" footer="0.34"/>
  <pageSetup orientation="landscape" paperSize="9" r:id="rId1"/>
  <headerFooter alignWithMargins="0">
    <oddHeader>&amp;Lv tis. Kč&amp;C&amp;"Arial,tučné\&amp;12Schválené příspěvky a platby města jiným subjektům na rok 2003&amp;RPříloha č.7</oddHeader>
    <oddFooter>&amp;C&amp;P+15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50"/>
  <sheetViews>
    <sheetView workbookViewId="0" topLeftCell="A1">
      <selection activeCell="D3" sqref="D3"/>
    </sheetView>
  </sheetViews>
  <sheetFormatPr defaultColWidth="9.140625" defaultRowHeight="12.75" outlineLevelCol="2"/>
  <cols>
    <col min="1" max="2" width="5.140625" style="0" customWidth="1" outlineLevel="2"/>
    <col min="3" max="3" width="5.7109375" style="0" customWidth="1" outlineLevel="2"/>
    <col min="4" max="4" width="7.00390625" style="0" customWidth="1" outlineLevel="1"/>
    <col min="5" max="5" width="41.140625" style="0" customWidth="1"/>
    <col min="6" max="6" width="5.00390625" style="0" hidden="1" customWidth="1"/>
    <col min="7" max="7" width="9.140625" style="0" hidden="1" customWidth="1"/>
    <col min="8" max="8" width="11.00390625" style="0" customWidth="1"/>
    <col min="9" max="9" width="10.8515625" style="0" hidden="1" customWidth="1" outlineLevel="1"/>
    <col min="10" max="10" width="11.421875" style="0" hidden="1" customWidth="1" outlineLevel="1"/>
    <col min="11" max="11" width="13.140625" style="0" hidden="1" customWidth="1" outlineLevel="1"/>
    <col min="12" max="12" width="7.7109375" style="0" hidden="1" customWidth="1" outlineLevel="1"/>
    <col min="13" max="13" width="31.7109375" style="0" customWidth="1" collapsed="1"/>
  </cols>
  <sheetData>
    <row r="2" spans="5:20" ht="15">
      <c r="E2" s="32"/>
      <c r="F2" s="32"/>
      <c r="G2" s="32"/>
      <c r="H2" s="32"/>
      <c r="I2" s="32"/>
      <c r="J2" s="32"/>
      <c r="K2" s="32"/>
      <c r="L2" s="32"/>
      <c r="M2" s="32"/>
      <c r="N2" s="6"/>
      <c r="O2" s="6"/>
      <c r="P2" s="6"/>
      <c r="Q2" s="6"/>
      <c r="R2" s="6"/>
      <c r="S2" s="6"/>
      <c r="T2" s="6"/>
    </row>
    <row r="3" spans="1:13" s="154" customFormat="1" ht="38.25">
      <c r="A3" s="155" t="s">
        <v>101</v>
      </c>
      <c r="B3" s="155" t="s">
        <v>152</v>
      </c>
      <c r="C3" s="155" t="s">
        <v>153</v>
      </c>
      <c r="D3" s="155" t="s">
        <v>294</v>
      </c>
      <c r="E3" s="218" t="s">
        <v>35</v>
      </c>
      <c r="F3" s="153"/>
      <c r="G3" s="153"/>
      <c r="H3" s="149" t="s">
        <v>170</v>
      </c>
      <c r="I3" s="149" t="s">
        <v>22</v>
      </c>
      <c r="J3" s="149" t="s">
        <v>175</v>
      </c>
      <c r="K3" s="149" t="s">
        <v>176</v>
      </c>
      <c r="L3" s="149" t="s">
        <v>154</v>
      </c>
      <c r="M3" s="149" t="s">
        <v>270</v>
      </c>
    </row>
    <row r="4" spans="4:20" ht="12.75">
      <c r="D4" s="227" t="s">
        <v>163</v>
      </c>
      <c r="E4" s="10" t="s">
        <v>27</v>
      </c>
      <c r="F4" s="8"/>
      <c r="G4" s="8"/>
      <c r="H4" s="8"/>
      <c r="I4" s="9"/>
      <c r="J4" s="9"/>
      <c r="K4" s="9"/>
      <c r="L4" s="9"/>
      <c r="M4" s="7"/>
      <c r="N4" s="6"/>
      <c r="O4" s="6"/>
      <c r="P4" s="6"/>
      <c r="Q4" s="6"/>
      <c r="R4" s="6"/>
      <c r="S4" s="6"/>
      <c r="T4" s="6"/>
    </row>
    <row r="5" spans="1:20" ht="15" customHeight="1">
      <c r="A5" s="122" t="s">
        <v>229</v>
      </c>
      <c r="B5" s="54">
        <v>2310</v>
      </c>
      <c r="C5" s="54">
        <v>6126</v>
      </c>
      <c r="D5" s="140">
        <v>1</v>
      </c>
      <c r="E5" s="12" t="s">
        <v>228</v>
      </c>
      <c r="F5" s="13"/>
      <c r="G5" s="14"/>
      <c r="H5" s="14">
        <v>800</v>
      </c>
      <c r="I5" s="14"/>
      <c r="J5" s="14"/>
      <c r="K5" s="135"/>
      <c r="L5" s="135"/>
      <c r="M5" s="12" t="s">
        <v>263</v>
      </c>
      <c r="N5" s="6"/>
      <c r="O5" s="6"/>
      <c r="P5" s="6"/>
      <c r="Q5" s="6"/>
      <c r="R5" s="6"/>
      <c r="S5" s="6"/>
      <c r="T5" s="6"/>
    </row>
    <row r="6" spans="1:20" ht="15" customHeight="1">
      <c r="A6" s="122" t="s">
        <v>106</v>
      </c>
      <c r="B6" s="54">
        <v>2321</v>
      </c>
      <c r="C6" s="54">
        <v>6126</v>
      </c>
      <c r="D6" s="140">
        <v>2</v>
      </c>
      <c r="E6" s="12" t="s">
        <v>240</v>
      </c>
      <c r="F6" s="13"/>
      <c r="G6" s="14"/>
      <c r="H6" s="14">
        <v>82</v>
      </c>
      <c r="I6" s="14"/>
      <c r="J6" s="14"/>
      <c r="K6" s="135"/>
      <c r="L6" s="135"/>
      <c r="M6" s="12" t="s">
        <v>263</v>
      </c>
      <c r="N6" s="6"/>
      <c r="O6" s="6"/>
      <c r="P6" s="6"/>
      <c r="Q6" s="6"/>
      <c r="R6" s="6"/>
      <c r="S6" s="6"/>
      <c r="T6" s="6"/>
    </row>
    <row r="7" spans="1:20" ht="15" customHeight="1">
      <c r="A7" s="122" t="s">
        <v>140</v>
      </c>
      <c r="B7" s="54">
        <v>2321</v>
      </c>
      <c r="C7" s="54">
        <v>6121</v>
      </c>
      <c r="D7" s="140">
        <v>3</v>
      </c>
      <c r="E7" s="12" t="s">
        <v>9</v>
      </c>
      <c r="F7" s="13">
        <v>15000</v>
      </c>
      <c r="G7" s="14">
        <v>15000</v>
      </c>
      <c r="H7" s="14">
        <v>14900</v>
      </c>
      <c r="I7" s="14"/>
      <c r="J7" s="14"/>
      <c r="K7" s="135"/>
      <c r="L7" s="135"/>
      <c r="M7" s="12" t="s">
        <v>264</v>
      </c>
      <c r="N7" s="6"/>
      <c r="O7" s="6"/>
      <c r="P7" s="6"/>
      <c r="Q7" s="6"/>
      <c r="R7" s="6"/>
      <c r="S7" s="6"/>
      <c r="T7" s="6"/>
    </row>
    <row r="8" spans="1:20" ht="15" customHeight="1">
      <c r="A8" s="122" t="s">
        <v>141</v>
      </c>
      <c r="B8" s="54">
        <v>2321</v>
      </c>
      <c r="C8" s="54">
        <v>6121</v>
      </c>
      <c r="D8" s="140">
        <v>4</v>
      </c>
      <c r="E8" s="17" t="s">
        <v>43</v>
      </c>
      <c r="F8" s="13">
        <v>8700</v>
      </c>
      <c r="G8" s="14">
        <v>8700</v>
      </c>
      <c r="H8" s="14">
        <v>4699</v>
      </c>
      <c r="I8" s="14"/>
      <c r="J8" s="14"/>
      <c r="K8" s="135"/>
      <c r="L8" s="135"/>
      <c r="M8" s="12" t="s">
        <v>264</v>
      </c>
      <c r="N8" s="6"/>
      <c r="O8" s="6"/>
      <c r="P8" s="6"/>
      <c r="Q8" s="6"/>
      <c r="R8" s="6"/>
      <c r="S8" s="6"/>
      <c r="T8" s="6"/>
    </row>
    <row r="9" spans="1:20" ht="15" customHeight="1">
      <c r="A9" s="122" t="s">
        <v>141</v>
      </c>
      <c r="B9" s="54">
        <v>2321</v>
      </c>
      <c r="C9" s="54">
        <v>6145</v>
      </c>
      <c r="D9" s="140">
        <v>5</v>
      </c>
      <c r="E9" s="17" t="s">
        <v>43</v>
      </c>
      <c r="F9" s="13"/>
      <c r="G9" s="14"/>
      <c r="H9" s="14">
        <v>1</v>
      </c>
      <c r="I9" s="14"/>
      <c r="J9" s="14"/>
      <c r="K9" s="135"/>
      <c r="L9" s="135"/>
      <c r="M9" s="12" t="s">
        <v>272</v>
      </c>
      <c r="N9" s="6"/>
      <c r="O9" s="6"/>
      <c r="P9" s="6"/>
      <c r="Q9" s="6"/>
      <c r="R9" s="6"/>
      <c r="S9" s="6"/>
      <c r="T9" s="6"/>
    </row>
    <row r="10" spans="1:20" ht="15" customHeight="1">
      <c r="A10" s="122" t="s">
        <v>237</v>
      </c>
      <c r="B10" s="54">
        <v>2310</v>
      </c>
      <c r="C10" s="54">
        <v>6121</v>
      </c>
      <c r="D10" s="140">
        <v>6</v>
      </c>
      <c r="E10" s="17" t="s">
        <v>236</v>
      </c>
      <c r="F10" s="13"/>
      <c r="G10" s="14"/>
      <c r="H10" s="14">
        <v>2000</v>
      </c>
      <c r="I10" s="14"/>
      <c r="J10" s="14"/>
      <c r="K10" s="135"/>
      <c r="L10" s="135"/>
      <c r="M10" s="12" t="s">
        <v>264</v>
      </c>
      <c r="N10" s="6"/>
      <c r="O10" s="6"/>
      <c r="P10" s="6"/>
      <c r="Q10" s="6"/>
      <c r="R10" s="6"/>
      <c r="S10" s="6"/>
      <c r="T10" s="6"/>
    </row>
    <row r="11" spans="1:20" ht="15" customHeight="1">
      <c r="A11" s="122" t="s">
        <v>232</v>
      </c>
      <c r="B11" s="54">
        <v>2310</v>
      </c>
      <c r="C11" s="54">
        <v>6121</v>
      </c>
      <c r="D11" s="140">
        <v>7</v>
      </c>
      <c r="E11" s="17" t="s">
        <v>233</v>
      </c>
      <c r="F11" s="13"/>
      <c r="G11" s="14"/>
      <c r="H11" s="14">
        <v>12000</v>
      </c>
      <c r="I11" s="14"/>
      <c r="J11" s="14"/>
      <c r="K11" s="135"/>
      <c r="L11" s="135"/>
      <c r="M11" s="12" t="s">
        <v>264</v>
      </c>
      <c r="N11" s="6"/>
      <c r="O11" s="6"/>
      <c r="P11" s="6"/>
      <c r="Q11" s="6"/>
      <c r="R11" s="6"/>
      <c r="S11" s="6"/>
      <c r="T11" s="6"/>
    </row>
    <row r="12" spans="1:20" ht="15" customHeight="1">
      <c r="A12" s="122" t="s">
        <v>235</v>
      </c>
      <c r="B12" s="54">
        <v>2310</v>
      </c>
      <c r="C12" s="54">
        <v>6121</v>
      </c>
      <c r="D12" s="140">
        <v>8</v>
      </c>
      <c r="E12" s="12" t="s">
        <v>234</v>
      </c>
      <c r="F12" s="13"/>
      <c r="G12" s="14"/>
      <c r="H12" s="14">
        <v>3500</v>
      </c>
      <c r="I12" s="14"/>
      <c r="J12" s="14"/>
      <c r="K12" s="135"/>
      <c r="L12" s="135"/>
      <c r="M12" s="12" t="s">
        <v>264</v>
      </c>
      <c r="N12" s="6"/>
      <c r="O12" s="6"/>
      <c r="P12" s="6"/>
      <c r="Q12" s="6"/>
      <c r="R12" s="6"/>
      <c r="S12" s="6"/>
      <c r="T12" s="6"/>
    </row>
    <row r="13" spans="1:20" ht="15" customHeight="1">
      <c r="A13" s="122" t="s">
        <v>144</v>
      </c>
      <c r="B13" s="54">
        <v>2321</v>
      </c>
      <c r="C13" s="54">
        <v>6121</v>
      </c>
      <c r="D13" s="140">
        <v>9</v>
      </c>
      <c r="E13" s="12" t="s">
        <v>19</v>
      </c>
      <c r="F13" s="13">
        <v>7500</v>
      </c>
      <c r="G13" s="14">
        <v>7500</v>
      </c>
      <c r="H13" s="14">
        <v>4600</v>
      </c>
      <c r="I13" s="14"/>
      <c r="J13" s="14"/>
      <c r="K13" s="135"/>
      <c r="L13" s="135"/>
      <c r="M13" s="12" t="s">
        <v>264</v>
      </c>
      <c r="N13" s="6"/>
      <c r="O13" s="6"/>
      <c r="P13" s="6"/>
      <c r="Q13" s="6"/>
      <c r="R13" s="6"/>
      <c r="S13" s="6"/>
      <c r="T13" s="6"/>
    </row>
    <row r="14" spans="1:20" ht="15" customHeight="1">
      <c r="A14" s="122" t="s">
        <v>145</v>
      </c>
      <c r="B14" s="54">
        <v>2310</v>
      </c>
      <c r="C14" s="54">
        <v>6126</v>
      </c>
      <c r="D14" s="140">
        <v>10</v>
      </c>
      <c r="E14" s="12" t="s">
        <v>34</v>
      </c>
      <c r="F14" s="13">
        <v>2500</v>
      </c>
      <c r="G14" s="14">
        <v>2500</v>
      </c>
      <c r="H14" s="14">
        <v>2232</v>
      </c>
      <c r="I14" s="14"/>
      <c r="J14" s="14"/>
      <c r="K14" s="135"/>
      <c r="L14" s="135"/>
      <c r="M14" s="12" t="s">
        <v>263</v>
      </c>
      <c r="N14" s="6"/>
      <c r="O14" s="6"/>
      <c r="P14" s="6"/>
      <c r="Q14" s="6"/>
      <c r="R14" s="6"/>
      <c r="S14" s="6"/>
      <c r="T14" s="6"/>
    </row>
    <row r="15" spans="1:20" ht="15" customHeight="1">
      <c r="A15" s="122" t="s">
        <v>239</v>
      </c>
      <c r="B15" s="54">
        <v>2310</v>
      </c>
      <c r="C15" s="54">
        <v>6126</v>
      </c>
      <c r="D15" s="140">
        <v>11</v>
      </c>
      <c r="E15" s="12" t="s">
        <v>238</v>
      </c>
      <c r="F15" s="13"/>
      <c r="G15" s="14"/>
      <c r="H15" s="14">
        <v>2500</v>
      </c>
      <c r="I15" s="14"/>
      <c r="J15" s="14"/>
      <c r="K15" s="135"/>
      <c r="L15" s="135"/>
      <c r="M15" s="12" t="s">
        <v>263</v>
      </c>
      <c r="N15" s="6"/>
      <c r="O15" s="6"/>
      <c r="P15" s="6"/>
      <c r="Q15" s="6"/>
      <c r="R15" s="6"/>
      <c r="S15" s="6"/>
      <c r="T15" s="6"/>
    </row>
    <row r="16" spans="1:20" ht="15" customHeight="1">
      <c r="A16" s="122" t="s">
        <v>247</v>
      </c>
      <c r="B16" s="54">
        <v>2321</v>
      </c>
      <c r="C16" s="54">
        <v>6121</v>
      </c>
      <c r="D16" s="140">
        <v>12</v>
      </c>
      <c r="E16" s="12" t="s">
        <v>246</v>
      </c>
      <c r="F16" s="13"/>
      <c r="G16" s="14"/>
      <c r="H16" s="14">
        <v>570</v>
      </c>
      <c r="I16" s="14"/>
      <c r="J16" s="14"/>
      <c r="K16" s="135"/>
      <c r="L16" s="135"/>
      <c r="M16" s="12" t="s">
        <v>264</v>
      </c>
      <c r="N16" s="6"/>
      <c r="O16" s="6"/>
      <c r="P16" s="6"/>
      <c r="Q16" s="6"/>
      <c r="R16" s="6"/>
      <c r="S16" s="6"/>
      <c r="T16" s="6"/>
    </row>
    <row r="17" spans="1:20" ht="15" customHeight="1">
      <c r="A17" s="122" t="s">
        <v>132</v>
      </c>
      <c r="B17" s="54">
        <v>2321</v>
      </c>
      <c r="C17" s="54">
        <v>6121</v>
      </c>
      <c r="D17" s="140">
        <v>13</v>
      </c>
      <c r="E17" s="12" t="s">
        <v>241</v>
      </c>
      <c r="F17" s="13"/>
      <c r="G17" s="14"/>
      <c r="H17" s="14">
        <v>500</v>
      </c>
      <c r="I17" s="14"/>
      <c r="J17" s="14"/>
      <c r="K17" s="135"/>
      <c r="L17" s="135"/>
      <c r="M17" s="12" t="s">
        <v>264</v>
      </c>
      <c r="N17" s="6"/>
      <c r="O17" s="6"/>
      <c r="P17" s="6"/>
      <c r="Q17" s="6"/>
      <c r="R17" s="6"/>
      <c r="S17" s="6"/>
      <c r="T17" s="6"/>
    </row>
    <row r="18" spans="1:20" ht="15" customHeight="1">
      <c r="A18" s="122" t="s">
        <v>124</v>
      </c>
      <c r="B18" s="54">
        <v>2212</v>
      </c>
      <c r="C18" s="54">
        <v>6121</v>
      </c>
      <c r="D18" s="140">
        <v>14</v>
      </c>
      <c r="E18" s="12" t="s">
        <v>6</v>
      </c>
      <c r="F18" s="13"/>
      <c r="G18" s="14"/>
      <c r="H18" s="14">
        <v>530</v>
      </c>
      <c r="I18" s="14"/>
      <c r="J18" s="14"/>
      <c r="K18" s="135"/>
      <c r="L18" s="135"/>
      <c r="M18" s="12" t="s">
        <v>264</v>
      </c>
      <c r="N18" s="6"/>
      <c r="O18" s="6"/>
      <c r="P18" s="6"/>
      <c r="Q18" s="6"/>
      <c r="R18" s="6"/>
      <c r="S18" s="6"/>
      <c r="T18" s="6"/>
    </row>
    <row r="19" spans="1:20" ht="15" customHeight="1">
      <c r="A19" s="122" t="s">
        <v>147</v>
      </c>
      <c r="B19" s="54">
        <v>2321</v>
      </c>
      <c r="C19" s="54">
        <v>6121</v>
      </c>
      <c r="D19" s="140">
        <v>15</v>
      </c>
      <c r="E19" s="12" t="s">
        <v>45</v>
      </c>
      <c r="F19" s="13">
        <v>9700</v>
      </c>
      <c r="G19" s="14">
        <v>9700</v>
      </c>
      <c r="H19" s="14">
        <v>4800</v>
      </c>
      <c r="I19" s="14"/>
      <c r="J19" s="14"/>
      <c r="K19" s="135"/>
      <c r="L19" s="135"/>
      <c r="M19" s="12" t="s">
        <v>264</v>
      </c>
      <c r="N19" s="6"/>
      <c r="O19" s="6"/>
      <c r="P19" s="6"/>
      <c r="Q19" s="6"/>
      <c r="R19" s="6"/>
      <c r="S19" s="6"/>
      <c r="T19" s="6"/>
    </row>
    <row r="20" spans="1:20" ht="15" customHeight="1">
      <c r="A20" s="122" t="s">
        <v>151</v>
      </c>
      <c r="B20" s="54">
        <v>2321</v>
      </c>
      <c r="C20" s="54">
        <v>6126</v>
      </c>
      <c r="D20" s="140">
        <v>16</v>
      </c>
      <c r="E20" s="12" t="s">
        <v>8</v>
      </c>
      <c r="F20" s="13">
        <v>500</v>
      </c>
      <c r="G20" s="14">
        <v>500</v>
      </c>
      <c r="H20" s="14">
        <v>500</v>
      </c>
      <c r="I20" s="14"/>
      <c r="J20" s="14"/>
      <c r="K20" s="135"/>
      <c r="L20" s="135"/>
      <c r="M20" s="12" t="s">
        <v>263</v>
      </c>
      <c r="N20" s="6"/>
      <c r="O20" s="6"/>
      <c r="P20" s="6"/>
      <c r="Q20" s="6"/>
      <c r="R20" s="6"/>
      <c r="S20" s="6"/>
      <c r="T20" s="6"/>
    </row>
    <row r="21" spans="1:20" ht="15.75" customHeight="1">
      <c r="A21" s="122" t="s">
        <v>148</v>
      </c>
      <c r="B21" s="54">
        <v>2310</v>
      </c>
      <c r="C21" s="54">
        <v>6126</v>
      </c>
      <c r="D21" s="140">
        <v>17</v>
      </c>
      <c r="E21" s="12" t="s">
        <v>7</v>
      </c>
      <c r="F21" s="13">
        <v>300</v>
      </c>
      <c r="G21" s="14">
        <v>300</v>
      </c>
      <c r="H21" s="14">
        <v>200</v>
      </c>
      <c r="I21" s="14"/>
      <c r="J21" s="14"/>
      <c r="K21" s="135"/>
      <c r="L21" s="135"/>
      <c r="M21" s="12" t="s">
        <v>263</v>
      </c>
      <c r="N21" s="6"/>
      <c r="O21" s="6"/>
      <c r="P21" s="6"/>
      <c r="Q21" s="6"/>
      <c r="R21" s="6"/>
      <c r="S21" s="6"/>
      <c r="T21" s="6"/>
    </row>
    <row r="22" spans="1:20" ht="15.75" customHeight="1">
      <c r="A22" s="160" t="s">
        <v>230</v>
      </c>
      <c r="B22" s="50">
        <v>2321</v>
      </c>
      <c r="C22" s="50">
        <v>6126</v>
      </c>
      <c r="D22" s="219">
        <v>18</v>
      </c>
      <c r="E22" s="12" t="s">
        <v>231</v>
      </c>
      <c r="F22" s="13"/>
      <c r="G22" s="14"/>
      <c r="H22" s="14">
        <v>4300</v>
      </c>
      <c r="I22" s="14"/>
      <c r="J22" s="14"/>
      <c r="K22" s="135"/>
      <c r="L22" s="136"/>
      <c r="M22" s="12" t="s">
        <v>263</v>
      </c>
      <c r="N22" s="6"/>
      <c r="O22" s="6"/>
      <c r="P22" s="6"/>
      <c r="Q22" s="6"/>
      <c r="R22" s="6"/>
      <c r="S22" s="6"/>
      <c r="T22" s="6"/>
    </row>
    <row r="23" spans="1:20" ht="15.75" customHeight="1">
      <c r="A23" s="160" t="s">
        <v>243</v>
      </c>
      <c r="B23" s="50">
        <v>2321</v>
      </c>
      <c r="C23" s="50">
        <v>6121</v>
      </c>
      <c r="D23" s="219">
        <v>19</v>
      </c>
      <c r="E23" s="12" t="s">
        <v>242</v>
      </c>
      <c r="F23" s="13"/>
      <c r="G23" s="14"/>
      <c r="H23" s="14">
        <v>4500</v>
      </c>
      <c r="I23" s="14"/>
      <c r="J23" s="14"/>
      <c r="K23" s="135"/>
      <c r="L23" s="136"/>
      <c r="M23" s="12" t="s">
        <v>264</v>
      </c>
      <c r="N23" s="6"/>
      <c r="O23" s="6"/>
      <c r="P23" s="6"/>
      <c r="Q23" s="6"/>
      <c r="R23" s="6"/>
      <c r="S23" s="6"/>
      <c r="T23" s="6"/>
    </row>
    <row r="24" spans="1:20" ht="15.75" customHeight="1">
      <c r="A24" s="160" t="s">
        <v>245</v>
      </c>
      <c r="B24" s="50">
        <v>2321</v>
      </c>
      <c r="C24" s="50">
        <v>6121</v>
      </c>
      <c r="D24" s="219">
        <v>20</v>
      </c>
      <c r="E24" s="12" t="s">
        <v>244</v>
      </c>
      <c r="F24" s="13"/>
      <c r="G24" s="14"/>
      <c r="H24" s="14">
        <v>3200</v>
      </c>
      <c r="I24" s="14"/>
      <c r="J24" s="14"/>
      <c r="K24" s="135"/>
      <c r="L24" s="136"/>
      <c r="M24" s="12" t="s">
        <v>264</v>
      </c>
      <c r="N24" s="6"/>
      <c r="O24" s="6"/>
      <c r="P24" s="6"/>
      <c r="Q24" s="6"/>
      <c r="R24" s="6"/>
      <c r="S24" s="6"/>
      <c r="T24" s="6"/>
    </row>
    <row r="25" spans="1:20" ht="15" customHeight="1" thickBot="1">
      <c r="A25" s="50"/>
      <c r="B25" s="42"/>
      <c r="C25" s="42"/>
      <c r="D25" s="50"/>
      <c r="E25" s="12"/>
      <c r="F25" s="13"/>
      <c r="G25" s="14"/>
      <c r="H25" s="14"/>
      <c r="I25" s="14"/>
      <c r="J25" s="14"/>
      <c r="K25" s="14"/>
      <c r="L25" s="136"/>
      <c r="M25" s="12"/>
      <c r="N25" s="6"/>
      <c r="O25" s="6"/>
      <c r="P25" s="6"/>
      <c r="Q25" s="6"/>
      <c r="R25" s="6"/>
      <c r="S25" s="6"/>
      <c r="T25" s="6"/>
    </row>
    <row r="26" spans="1:20" s="45" customFormat="1" ht="15" customHeight="1" thickBot="1" thickTop="1">
      <c r="A26" s="38"/>
      <c r="B26" s="175"/>
      <c r="C26" s="175"/>
      <c r="D26" s="175"/>
      <c r="E26" s="89" t="s">
        <v>0</v>
      </c>
      <c r="F26" s="43">
        <f>SUM(F5:F25)</f>
        <v>44200</v>
      </c>
      <c r="G26" s="43">
        <f>SUM(G5:G25)</f>
        <v>44200</v>
      </c>
      <c r="H26" s="43">
        <f>SUM(H4:H24)</f>
        <v>66414</v>
      </c>
      <c r="I26" s="43"/>
      <c r="J26" s="43"/>
      <c r="K26" s="202"/>
      <c r="L26" s="191"/>
      <c r="M26" s="44"/>
      <c r="N26" s="44"/>
      <c r="O26" s="44"/>
      <c r="P26" s="44"/>
      <c r="Q26" s="44"/>
      <c r="R26" s="44"/>
      <c r="S26" s="44"/>
      <c r="T26" s="44"/>
    </row>
    <row r="27" spans="1:20" s="105" customFormat="1" ht="8.25" customHeight="1" thickTop="1">
      <c r="A27" s="168"/>
      <c r="E27" s="102"/>
      <c r="F27" s="103"/>
      <c r="G27" s="103"/>
      <c r="H27" s="103"/>
      <c r="I27" s="96"/>
      <c r="J27" s="96"/>
      <c r="K27" s="96"/>
      <c r="L27" s="96"/>
      <c r="M27" s="104"/>
      <c r="N27" s="104"/>
      <c r="O27" s="104"/>
      <c r="P27" s="104"/>
      <c r="Q27" s="104"/>
      <c r="R27" s="104"/>
      <c r="S27" s="104"/>
      <c r="T27" s="104"/>
    </row>
    <row r="28" spans="1:13" ht="12.75">
      <c r="A28" s="54"/>
      <c r="E28" s="1"/>
      <c r="F28" s="2"/>
      <c r="G28" s="2"/>
      <c r="H28" s="2"/>
      <c r="I28" s="30"/>
      <c r="J28" s="30"/>
      <c r="K28" s="30"/>
      <c r="L28" s="30"/>
      <c r="M28" s="1"/>
    </row>
    <row r="29" ht="12.75">
      <c r="A29" s="54"/>
    </row>
    <row r="30" ht="12.75">
      <c r="A30" s="54"/>
    </row>
    <row r="31" ht="12.75">
      <c r="A31" s="54"/>
    </row>
    <row r="32" spans="1:8" ht="15">
      <c r="A32" s="54"/>
      <c r="E32" s="32"/>
      <c r="F32" s="32"/>
      <c r="G32" s="32"/>
      <c r="H32" s="32"/>
    </row>
    <row r="33" ht="12.75">
      <c r="A33" s="54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3.5" thickBot="1">
      <c r="A48" s="42"/>
    </row>
    <row r="49" ht="14.25" thickBot="1" thickTop="1">
      <c r="A49" s="175"/>
    </row>
    <row r="50" ht="13.5" thickTop="1">
      <c r="A50" s="105"/>
    </row>
  </sheetData>
  <printOptions/>
  <pageMargins left="1.7" right="0.39" top="0.92" bottom="0.33" header="0.54" footer="0.34"/>
  <pageSetup orientation="landscape" paperSize="9" r:id="rId1"/>
  <headerFooter alignWithMargins="0">
    <oddHeader>&amp;Lv tis. Kč&amp;C&amp;"Arial,tučné\&amp;12Schválené investiční akce  SMV, a. s. na rok 2003 &amp;RPříloha č. 7</oddHeader>
    <oddFooter>&amp;C&amp;P+16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L43"/>
  <sheetViews>
    <sheetView workbookViewId="0" topLeftCell="A1">
      <selection activeCell="H11" sqref="H11"/>
    </sheetView>
  </sheetViews>
  <sheetFormatPr defaultColWidth="9.140625" defaultRowHeight="12.75" outlineLevelCol="2"/>
  <cols>
    <col min="1" max="1" width="6.28125" style="0" customWidth="1" outlineLevel="2"/>
    <col min="2" max="2" width="5.28125" style="0" customWidth="1" outlineLevel="2"/>
    <col min="3" max="3" width="4.7109375" style="0" customWidth="1" outlineLevel="2"/>
    <col min="4" max="4" width="6.00390625" style="0" customWidth="1" outlineLevel="1"/>
    <col min="5" max="5" width="43.421875" style="0" customWidth="1"/>
    <col min="6" max="6" width="5.00390625" style="0" hidden="1" customWidth="1"/>
    <col min="7" max="7" width="9.140625" style="0" hidden="1" customWidth="1"/>
    <col min="8" max="8" width="10.421875" style="0" customWidth="1"/>
    <col min="9" max="10" width="9.140625" style="0" hidden="1" customWidth="1"/>
    <col min="11" max="11" width="12.28125" style="0" hidden="1" customWidth="1"/>
    <col min="12" max="12" width="11.421875" style="0" hidden="1" customWidth="1"/>
    <col min="13" max="13" width="13.421875" style="0" hidden="1" customWidth="1"/>
    <col min="14" max="14" width="10.00390625" style="0" hidden="1" customWidth="1"/>
    <col min="15" max="26" width="11.7109375" style="0" hidden="1" customWidth="1"/>
    <col min="27" max="27" width="9.8515625" style="0" hidden="1" customWidth="1" outlineLevel="1"/>
    <col min="28" max="28" width="12.140625" style="0" hidden="1" customWidth="1" outlineLevel="1"/>
    <col min="29" max="29" width="13.421875" style="0" hidden="1" customWidth="1" outlineLevel="1"/>
    <col min="30" max="30" width="8.00390625" style="0" hidden="1" customWidth="1" outlineLevel="1"/>
    <col min="31" max="31" width="31.7109375" style="0" customWidth="1" collapsed="1"/>
  </cols>
  <sheetData>
    <row r="3" spans="5:12" ht="15">
      <c r="E3" s="32"/>
      <c r="F3" s="32"/>
      <c r="G3" s="32"/>
      <c r="H3" s="32"/>
      <c r="I3" s="32"/>
      <c r="J3" s="32"/>
      <c r="K3" s="32"/>
      <c r="L3" s="6"/>
    </row>
    <row r="4" spans="1:31" s="152" customFormat="1" ht="38.25" customHeight="1">
      <c r="A4" s="170" t="s">
        <v>101</v>
      </c>
      <c r="B4" s="170" t="s">
        <v>152</v>
      </c>
      <c r="C4" s="155" t="s">
        <v>153</v>
      </c>
      <c r="D4" s="155" t="s">
        <v>294</v>
      </c>
      <c r="E4" s="218" t="s">
        <v>35</v>
      </c>
      <c r="F4" s="149" t="s">
        <v>66</v>
      </c>
      <c r="G4" s="149" t="s">
        <v>67</v>
      </c>
      <c r="H4" s="149" t="s">
        <v>170</v>
      </c>
      <c r="I4" s="149" t="s">
        <v>60</v>
      </c>
      <c r="J4" s="149" t="s">
        <v>61</v>
      </c>
      <c r="K4" s="149" t="s">
        <v>62</v>
      </c>
      <c r="L4" s="149" t="s">
        <v>63</v>
      </c>
      <c r="M4" s="149" t="s">
        <v>64</v>
      </c>
      <c r="N4" s="149" t="s">
        <v>65</v>
      </c>
      <c r="O4" s="149" t="s">
        <v>46</v>
      </c>
      <c r="P4" s="155" t="s">
        <v>22</v>
      </c>
      <c r="Q4" s="155"/>
      <c r="R4" s="156" t="s">
        <v>74</v>
      </c>
      <c r="S4" s="156" t="s">
        <v>22</v>
      </c>
      <c r="T4" s="156" t="s">
        <v>85</v>
      </c>
      <c r="U4" s="156" t="s">
        <v>22</v>
      </c>
      <c r="V4" s="156" t="s">
        <v>84</v>
      </c>
      <c r="W4" s="156" t="s">
        <v>22</v>
      </c>
      <c r="X4" s="156" t="s">
        <v>91</v>
      </c>
      <c r="Y4" s="156" t="s">
        <v>22</v>
      </c>
      <c r="Z4" s="156"/>
      <c r="AA4" s="156" t="s">
        <v>22</v>
      </c>
      <c r="AB4" s="156" t="s">
        <v>177</v>
      </c>
      <c r="AC4" s="156" t="s">
        <v>178</v>
      </c>
      <c r="AD4" s="156" t="s">
        <v>154</v>
      </c>
      <c r="AE4" s="155" t="s">
        <v>21</v>
      </c>
    </row>
    <row r="5" spans="4:12" ht="12.75">
      <c r="D5" s="226"/>
      <c r="E5" s="20"/>
      <c r="F5" s="9"/>
      <c r="G5" s="9"/>
      <c r="H5" s="9"/>
      <c r="I5" s="9"/>
      <c r="J5" s="9"/>
      <c r="K5" s="7"/>
      <c r="L5" s="6"/>
    </row>
    <row r="6" spans="4:12" ht="13.5" customHeight="1">
      <c r="D6" s="227" t="s">
        <v>164</v>
      </c>
      <c r="E6" s="10" t="s">
        <v>54</v>
      </c>
      <c r="F6" s="9"/>
      <c r="G6" s="9"/>
      <c r="H6" s="9"/>
      <c r="I6" s="9"/>
      <c r="J6" s="9"/>
      <c r="K6" s="7"/>
      <c r="L6" s="6"/>
    </row>
    <row r="7" spans="1:31" s="54" customFormat="1" ht="15" customHeight="1">
      <c r="A7" s="122" t="s">
        <v>135</v>
      </c>
      <c r="B7" s="54">
        <v>3639</v>
      </c>
      <c r="C7" s="54">
        <v>6130</v>
      </c>
      <c r="D7" s="140">
        <v>1</v>
      </c>
      <c r="E7" s="12" t="s">
        <v>53</v>
      </c>
      <c r="F7" s="14">
        <v>0</v>
      </c>
      <c r="G7" s="14">
        <v>0</v>
      </c>
      <c r="H7" s="14">
        <v>4061</v>
      </c>
      <c r="I7" s="14"/>
      <c r="J7" s="14"/>
      <c r="K7" s="12"/>
      <c r="L7" s="53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193"/>
      <c r="AD7" s="193"/>
      <c r="AE7" s="127" t="s">
        <v>267</v>
      </c>
    </row>
    <row r="8" spans="1:31" s="54" customFormat="1" ht="15" customHeight="1">
      <c r="A8" s="122" t="s">
        <v>119</v>
      </c>
      <c r="B8" s="54">
        <v>3639</v>
      </c>
      <c r="C8" s="54">
        <v>6121</v>
      </c>
      <c r="D8" s="140">
        <v>2</v>
      </c>
      <c r="E8" s="12" t="s">
        <v>14</v>
      </c>
      <c r="F8" s="14">
        <v>7000000</v>
      </c>
      <c r="G8" s="14">
        <v>7000000</v>
      </c>
      <c r="H8" s="14">
        <v>8450</v>
      </c>
      <c r="I8" s="14"/>
      <c r="J8" s="14"/>
      <c r="K8" s="12"/>
      <c r="L8" s="53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193"/>
      <c r="AD8" s="193"/>
      <c r="AE8" s="127" t="s">
        <v>264</v>
      </c>
    </row>
    <row r="9" spans="1:31" s="54" customFormat="1" ht="15" customHeight="1">
      <c r="A9" s="122" t="s">
        <v>119</v>
      </c>
      <c r="B9" s="54">
        <v>3639</v>
      </c>
      <c r="C9" s="54">
        <v>6144</v>
      </c>
      <c r="D9" s="140">
        <v>3</v>
      </c>
      <c r="E9" s="12" t="s">
        <v>14</v>
      </c>
      <c r="F9" s="14">
        <v>0</v>
      </c>
      <c r="G9" s="14">
        <v>0</v>
      </c>
      <c r="H9" s="14">
        <v>15</v>
      </c>
      <c r="I9" s="14"/>
      <c r="J9" s="14"/>
      <c r="K9" s="12"/>
      <c r="L9" s="53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193"/>
      <c r="AD9" s="193"/>
      <c r="AE9" s="127" t="s">
        <v>271</v>
      </c>
    </row>
    <row r="10" spans="1:31" s="50" customFormat="1" ht="15" customHeight="1">
      <c r="A10" s="122" t="s">
        <v>149</v>
      </c>
      <c r="B10" s="50">
        <v>3745</v>
      </c>
      <c r="C10" s="50">
        <v>6121</v>
      </c>
      <c r="D10" s="219">
        <v>4</v>
      </c>
      <c r="E10" s="21" t="s">
        <v>98</v>
      </c>
      <c r="F10" s="18"/>
      <c r="G10" s="18"/>
      <c r="H10" s="18">
        <v>123</v>
      </c>
      <c r="I10" s="18"/>
      <c r="J10" s="18"/>
      <c r="K10" s="21"/>
      <c r="L10" s="49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79"/>
      <c r="AB10" s="79"/>
      <c r="AC10" s="194"/>
      <c r="AD10" s="193"/>
      <c r="AE10" s="234" t="s">
        <v>264</v>
      </c>
    </row>
    <row r="11" spans="1:31" s="50" customFormat="1" ht="15" customHeight="1">
      <c r="A11" s="122" t="s">
        <v>248</v>
      </c>
      <c r="B11" s="50">
        <v>3745</v>
      </c>
      <c r="C11" s="50">
        <v>6126</v>
      </c>
      <c r="D11" s="219">
        <v>5</v>
      </c>
      <c r="E11" s="21" t="s">
        <v>249</v>
      </c>
      <c r="F11" s="18"/>
      <c r="G11" s="18"/>
      <c r="H11" s="18">
        <v>250</v>
      </c>
      <c r="I11" s="18"/>
      <c r="J11" s="18"/>
      <c r="K11" s="21"/>
      <c r="L11" s="49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79"/>
      <c r="AB11" s="79"/>
      <c r="AC11" s="194"/>
      <c r="AD11" s="193"/>
      <c r="AE11" s="234" t="s">
        <v>263</v>
      </c>
    </row>
    <row r="12" spans="1:31" s="42" customFormat="1" ht="13.5" thickBot="1">
      <c r="A12" s="50"/>
      <c r="E12" s="40"/>
      <c r="F12" s="40"/>
      <c r="G12" s="40"/>
      <c r="H12" s="40"/>
      <c r="I12" s="40"/>
      <c r="J12" s="40"/>
      <c r="K12" s="39"/>
      <c r="L12" s="41"/>
      <c r="P12" s="86"/>
      <c r="Q12" s="86"/>
      <c r="T12" s="50"/>
      <c r="U12" s="50"/>
      <c r="V12" s="91"/>
      <c r="W12" s="91"/>
      <c r="X12" s="91"/>
      <c r="Y12" s="91"/>
      <c r="Z12" s="91"/>
      <c r="AA12" s="91"/>
      <c r="AB12" s="91"/>
      <c r="AC12" s="91"/>
      <c r="AD12" s="194"/>
      <c r="AE12" s="172"/>
    </row>
    <row r="13" spans="2:31" s="38" customFormat="1" ht="14.25" thickBot="1" thickTop="1">
      <c r="B13" s="161"/>
      <c r="C13" s="161"/>
      <c r="D13" s="161"/>
      <c r="E13" s="248" t="s">
        <v>0</v>
      </c>
      <c r="F13" s="249"/>
      <c r="G13" s="33">
        <f>SUM(G7:G12)</f>
        <v>7000000</v>
      </c>
      <c r="H13" s="33">
        <f>SUM(H7:H11)</f>
        <v>12899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91"/>
      <c r="AD13" s="195"/>
      <c r="AE13" s="45"/>
    </row>
    <row r="14" spans="1:31" s="99" customFormat="1" ht="13.5" thickTop="1">
      <c r="A14" s="51"/>
      <c r="D14" s="220"/>
      <c r="E14" s="96"/>
      <c r="F14" s="96"/>
      <c r="G14" s="96"/>
      <c r="H14" s="96"/>
      <c r="I14" s="96"/>
      <c r="J14" s="96"/>
      <c r="K14" s="97"/>
      <c r="L14" s="98"/>
      <c r="V14" s="100"/>
      <c r="W14" s="100"/>
      <c r="X14" s="100"/>
      <c r="Y14" s="100"/>
      <c r="Z14" s="100"/>
      <c r="AA14" s="100"/>
      <c r="AB14" s="100"/>
      <c r="AC14" s="100"/>
      <c r="AD14" s="100"/>
      <c r="AE14" s="105"/>
    </row>
    <row r="15" spans="4:31" s="34" customFormat="1" ht="12.75">
      <c r="D15" s="221" t="s">
        <v>165</v>
      </c>
      <c r="E15" s="48" t="s">
        <v>295</v>
      </c>
      <c r="F15" s="93"/>
      <c r="G15" s="93"/>
      <c r="H15" s="93"/>
      <c r="I15" s="93"/>
      <c r="J15" s="93"/>
      <c r="K15" s="92"/>
      <c r="L15" s="94"/>
      <c r="V15" s="101"/>
      <c r="W15" s="101"/>
      <c r="X15" s="101"/>
      <c r="Y15" s="101"/>
      <c r="Z15" s="101"/>
      <c r="AA15" s="101"/>
      <c r="AB15" s="101"/>
      <c r="AC15" s="101"/>
      <c r="AD15" s="101"/>
      <c r="AE15" s="241"/>
    </row>
    <row r="16" spans="1:31" s="54" customFormat="1" ht="15" customHeight="1">
      <c r="A16" s="176" t="s">
        <v>252</v>
      </c>
      <c r="B16" s="54">
        <v>3612</v>
      </c>
      <c r="C16" s="54">
        <v>6121</v>
      </c>
      <c r="D16" s="140">
        <v>1</v>
      </c>
      <c r="E16" s="12" t="s">
        <v>251</v>
      </c>
      <c r="F16" s="14"/>
      <c r="G16" s="14"/>
      <c r="H16" s="14">
        <v>36957</v>
      </c>
      <c r="I16" s="14"/>
      <c r="J16" s="14"/>
      <c r="K16" s="12"/>
      <c r="L16" s="53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193"/>
      <c r="AD16" s="193"/>
      <c r="AE16" s="127" t="s">
        <v>264</v>
      </c>
    </row>
    <row r="17" spans="1:31" s="54" customFormat="1" ht="15" customHeight="1">
      <c r="A17" s="176" t="s">
        <v>103</v>
      </c>
      <c r="B17" s="54">
        <v>3612</v>
      </c>
      <c r="C17" s="54">
        <v>6121</v>
      </c>
      <c r="D17" s="140">
        <v>2</v>
      </c>
      <c r="E17" s="12" t="s">
        <v>292</v>
      </c>
      <c r="F17" s="14"/>
      <c r="G17" s="14"/>
      <c r="H17" s="14">
        <v>9317</v>
      </c>
      <c r="I17" s="14"/>
      <c r="J17" s="14"/>
      <c r="K17" s="12"/>
      <c r="L17" s="53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193"/>
      <c r="AD17" s="193"/>
      <c r="AE17" s="127" t="s">
        <v>293</v>
      </c>
    </row>
    <row r="18" spans="1:31" s="54" customFormat="1" ht="15" customHeight="1">
      <c r="A18" s="176" t="s">
        <v>250</v>
      </c>
      <c r="B18" s="54">
        <v>3612</v>
      </c>
      <c r="C18" s="54">
        <v>6126</v>
      </c>
      <c r="D18" s="140">
        <v>3</v>
      </c>
      <c r="E18" s="12" t="s">
        <v>253</v>
      </c>
      <c r="F18" s="14">
        <v>1900000</v>
      </c>
      <c r="G18" s="14">
        <v>1900000</v>
      </c>
      <c r="H18" s="14">
        <v>500</v>
      </c>
      <c r="I18" s="14"/>
      <c r="J18" s="14"/>
      <c r="K18" s="12"/>
      <c r="L18" s="53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193"/>
      <c r="AD18" s="193"/>
      <c r="AE18" s="127" t="s">
        <v>263</v>
      </c>
    </row>
    <row r="19" spans="1:31" s="54" customFormat="1" ht="15" customHeight="1">
      <c r="A19" s="176" t="s">
        <v>254</v>
      </c>
      <c r="B19" s="54">
        <v>3612</v>
      </c>
      <c r="C19" s="54">
        <v>6126</v>
      </c>
      <c r="D19" s="140">
        <v>4</v>
      </c>
      <c r="E19" s="12" t="s">
        <v>255</v>
      </c>
      <c r="F19" s="14">
        <v>500000</v>
      </c>
      <c r="G19" s="14">
        <v>500000</v>
      </c>
      <c r="H19" s="14">
        <v>800</v>
      </c>
      <c r="I19" s="14"/>
      <c r="J19" s="14"/>
      <c r="K19" s="12"/>
      <c r="L19" s="53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193"/>
      <c r="AD19" s="193"/>
      <c r="AE19" s="127" t="s">
        <v>263</v>
      </c>
    </row>
    <row r="20" spans="1:31" s="54" customFormat="1" ht="15" customHeight="1">
      <c r="A20" s="176" t="s">
        <v>256</v>
      </c>
      <c r="B20" s="54">
        <v>3612</v>
      </c>
      <c r="C20" s="54">
        <v>6126</v>
      </c>
      <c r="D20" s="140">
        <v>5</v>
      </c>
      <c r="E20" s="12" t="s">
        <v>257</v>
      </c>
      <c r="F20" s="14">
        <v>3000000</v>
      </c>
      <c r="G20" s="14">
        <v>3000000</v>
      </c>
      <c r="H20" s="14">
        <v>400</v>
      </c>
      <c r="I20" s="14"/>
      <c r="J20" s="14"/>
      <c r="K20" s="12"/>
      <c r="L20" s="53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193"/>
      <c r="AD20" s="193"/>
      <c r="AE20" s="127" t="s">
        <v>263</v>
      </c>
    </row>
    <row r="21" spans="1:30" s="42" customFormat="1" ht="13.5" thickBot="1">
      <c r="A21" s="50"/>
      <c r="E21" s="40"/>
      <c r="F21" s="40"/>
      <c r="G21" s="40"/>
      <c r="H21" s="40"/>
      <c r="I21" s="40"/>
      <c r="J21" s="40"/>
      <c r="K21" s="39"/>
      <c r="L21" s="41"/>
      <c r="P21" s="86"/>
      <c r="Q21" s="86"/>
      <c r="T21" s="50"/>
      <c r="U21" s="50"/>
      <c r="V21" s="91"/>
      <c r="W21" s="91"/>
      <c r="X21" s="91"/>
      <c r="Y21" s="91"/>
      <c r="Z21" s="91"/>
      <c r="AA21" s="91"/>
      <c r="AB21" s="91"/>
      <c r="AC21" s="91"/>
      <c r="AD21" s="194"/>
    </row>
    <row r="22" spans="1:30" s="38" customFormat="1" ht="14.25" thickBot="1" thickTop="1">
      <c r="A22" s="167"/>
      <c r="B22" s="161"/>
      <c r="C22" s="161"/>
      <c r="D22" s="161"/>
      <c r="E22" s="248" t="s">
        <v>0</v>
      </c>
      <c r="F22" s="249"/>
      <c r="G22" s="33">
        <f>SUM(G16:G21)</f>
        <v>5400000</v>
      </c>
      <c r="H22" s="33">
        <f>SUM(H16:H20)</f>
        <v>47974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191"/>
      <c r="AD22" s="195"/>
    </row>
    <row r="23" spans="1:12" ht="14.25" thickBot="1" thickTop="1">
      <c r="A23" s="161"/>
      <c r="E23" s="20"/>
      <c r="F23" s="20"/>
      <c r="G23" s="20"/>
      <c r="H23" s="20"/>
      <c r="I23" s="20"/>
      <c r="J23" s="20"/>
      <c r="K23" s="7"/>
      <c r="L23" s="6"/>
    </row>
    <row r="24" spans="1:12" ht="13.5" thickTop="1">
      <c r="A24" s="99"/>
      <c r="E24" s="20"/>
      <c r="F24" s="20"/>
      <c r="G24" s="20"/>
      <c r="H24" s="20"/>
      <c r="I24" s="20"/>
      <c r="J24" s="20"/>
      <c r="K24" s="7"/>
      <c r="L24" s="6"/>
    </row>
    <row r="25" spans="1:12" ht="12.75">
      <c r="A25" s="34"/>
      <c r="E25" s="20"/>
      <c r="F25" s="20"/>
      <c r="G25" s="20"/>
      <c r="H25" s="20"/>
      <c r="I25" s="20"/>
      <c r="J25" s="20"/>
      <c r="K25" s="7"/>
      <c r="L25" s="6"/>
    </row>
    <row r="26" spans="1:12" ht="12.75">
      <c r="A26" s="54"/>
      <c r="E26" s="20"/>
      <c r="F26" s="20"/>
      <c r="G26" s="20"/>
      <c r="H26" s="20"/>
      <c r="I26" s="20"/>
      <c r="J26" s="20"/>
      <c r="K26" s="7"/>
      <c r="L26" s="6"/>
    </row>
    <row r="27" spans="1:12" ht="12.75">
      <c r="A27" s="54"/>
      <c r="E27" s="20"/>
      <c r="F27" s="20"/>
      <c r="G27" s="20"/>
      <c r="H27" s="20"/>
      <c r="I27" s="20"/>
      <c r="J27" s="20"/>
      <c r="K27" s="7"/>
      <c r="L27" s="6"/>
    </row>
    <row r="28" spans="1:12" ht="12.75">
      <c r="A28" s="54"/>
      <c r="E28" s="20"/>
      <c r="F28" s="20"/>
      <c r="G28" s="20"/>
      <c r="H28" s="20"/>
      <c r="I28" s="20"/>
      <c r="J28" s="20"/>
      <c r="K28" s="7"/>
      <c r="L28" s="6"/>
    </row>
    <row r="29" spans="1:12" ht="12.75">
      <c r="A29" s="54"/>
      <c r="E29" s="20"/>
      <c r="F29" s="20"/>
      <c r="G29" s="20"/>
      <c r="H29" s="20"/>
      <c r="I29" s="20"/>
      <c r="J29" s="20"/>
      <c r="K29" s="7"/>
      <c r="L29" s="6"/>
    </row>
    <row r="30" spans="1:12" ht="12.75">
      <c r="A30" s="54"/>
      <c r="E30" s="20"/>
      <c r="F30" s="20"/>
      <c r="G30" s="20"/>
      <c r="H30" s="20"/>
      <c r="I30" s="20"/>
      <c r="J30" s="20"/>
      <c r="K30" s="7"/>
      <c r="L30" s="6"/>
    </row>
    <row r="31" spans="1:12" ht="12.75">
      <c r="A31" s="50"/>
      <c r="E31" s="20"/>
      <c r="F31" s="20"/>
      <c r="G31" s="20"/>
      <c r="H31" s="20"/>
      <c r="I31" s="20"/>
      <c r="J31" s="20"/>
      <c r="K31" s="7"/>
      <c r="L31" s="6"/>
    </row>
    <row r="32" spans="1:12" ht="13.5" thickBot="1">
      <c r="A32" s="42"/>
      <c r="E32" s="20"/>
      <c r="F32" s="20"/>
      <c r="G32" s="20"/>
      <c r="H32" s="20"/>
      <c r="I32" s="20"/>
      <c r="J32" s="20"/>
      <c r="K32" s="7"/>
      <c r="L32" s="6"/>
    </row>
    <row r="33" spans="1:12" ht="14.25" thickBot="1" thickTop="1">
      <c r="A33" s="161"/>
      <c r="E33" s="20"/>
      <c r="F33" s="20"/>
      <c r="G33" s="20"/>
      <c r="H33" s="20"/>
      <c r="I33" s="20"/>
      <c r="J33" s="20"/>
      <c r="K33" s="7"/>
      <c r="L33" s="6"/>
    </row>
    <row r="34" spans="5:12" ht="13.5" thickTop="1">
      <c r="E34" s="20"/>
      <c r="F34" s="20"/>
      <c r="G34" s="20"/>
      <c r="H34" s="20"/>
      <c r="I34" s="20"/>
      <c r="J34" s="20"/>
      <c r="K34" s="7"/>
      <c r="L34" s="6"/>
    </row>
    <row r="35" spans="5:12" ht="12.75">
      <c r="E35" s="20"/>
      <c r="F35" s="20"/>
      <c r="G35" s="20"/>
      <c r="H35" s="20"/>
      <c r="I35" s="20"/>
      <c r="J35" s="20"/>
      <c r="K35" s="7"/>
      <c r="L35" s="6"/>
    </row>
    <row r="43" spans="5:38" ht="12.75"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7"/>
      <c r="AF43" s="6"/>
      <c r="AG43" s="6"/>
      <c r="AH43" s="6"/>
      <c r="AI43" s="6"/>
      <c r="AJ43" s="6"/>
      <c r="AK43" s="6"/>
      <c r="AL43" s="6"/>
    </row>
  </sheetData>
  <mergeCells count="2">
    <mergeCell ref="E13:F13"/>
    <mergeCell ref="E22:F22"/>
  </mergeCells>
  <printOptions/>
  <pageMargins left="1.55" right="0.29" top="1.01" bottom="0.33" header="0.54" footer="0.34"/>
  <pageSetup orientation="landscape" paperSize="9" r:id="rId1"/>
  <headerFooter alignWithMargins="0">
    <oddHeader>&amp;Lv tis. Kč&amp;C&amp;"Arial,tučné\&amp;12Schválené investiční akce FHR, FBV na rok 2003&amp;RPříloha č. 7</oddHeader>
    <oddFooter>&amp;C&amp;P+17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4"/>
  <sheetViews>
    <sheetView tabSelected="1" workbookViewId="0" topLeftCell="A3">
      <selection activeCell="B16" sqref="B16"/>
    </sheetView>
  </sheetViews>
  <sheetFormatPr defaultColWidth="9.140625" defaultRowHeight="12.75" outlineLevelCol="1"/>
  <cols>
    <col min="1" max="1" width="4.28125" style="3" customWidth="1"/>
    <col min="2" max="2" width="45.00390625" style="0" customWidth="1"/>
    <col min="3" max="3" width="5.00390625" style="0" hidden="1" customWidth="1"/>
    <col min="4" max="4" width="9.140625" style="0" hidden="1" customWidth="1"/>
    <col min="5" max="5" width="11.7109375" style="0" customWidth="1"/>
    <col min="6" max="7" width="9.140625" style="0" hidden="1" customWidth="1"/>
    <col min="8" max="8" width="12.28125" style="0" hidden="1" customWidth="1"/>
    <col min="9" max="9" width="11.421875" style="0" hidden="1" customWidth="1"/>
    <col min="10" max="10" width="13.421875" style="0" hidden="1" customWidth="1"/>
    <col min="11" max="11" width="10.00390625" style="0" hidden="1" customWidth="1"/>
    <col min="12" max="23" width="11.7109375" style="0" hidden="1" customWidth="1"/>
    <col min="24" max="24" width="9.8515625" style="0" hidden="1" customWidth="1" outlineLevel="1"/>
    <col min="25" max="25" width="12.140625" style="0" hidden="1" customWidth="1" outlineLevel="1"/>
    <col min="26" max="26" width="13.57421875" style="0" hidden="1" customWidth="1" outlineLevel="1"/>
    <col min="27" max="27" width="8.28125" style="0" hidden="1" customWidth="1" outlineLevel="1"/>
    <col min="28" max="28" width="31.7109375" style="0" customWidth="1" collapsed="1"/>
  </cols>
  <sheetData>
    <row r="1" spans="1:9" ht="12.75">
      <c r="A1" s="128"/>
      <c r="B1" s="20"/>
      <c r="C1" s="20"/>
      <c r="D1" s="20"/>
      <c r="E1" s="20"/>
      <c r="F1" s="20"/>
      <c r="G1" s="20"/>
      <c r="H1" s="7"/>
      <c r="I1" s="6"/>
    </row>
    <row r="2" spans="1:9" ht="12.75">
      <c r="A2" s="128"/>
      <c r="B2" s="20"/>
      <c r="C2" s="20"/>
      <c r="D2" s="20"/>
      <c r="E2" s="20"/>
      <c r="F2" s="20"/>
      <c r="G2" s="20"/>
      <c r="H2" s="7"/>
      <c r="I2" s="6"/>
    </row>
    <row r="3" spans="1:9" ht="12.75">
      <c r="A3" s="128"/>
      <c r="B3" s="20"/>
      <c r="C3" s="20"/>
      <c r="D3" s="20"/>
      <c r="E3" s="20"/>
      <c r="F3" s="20"/>
      <c r="G3" s="20"/>
      <c r="H3" s="7"/>
      <c r="I3" s="6"/>
    </row>
    <row r="4" spans="1:28" s="152" customFormat="1" ht="38.25" customHeight="1">
      <c r="A4" s="146"/>
      <c r="B4" s="147" t="s">
        <v>35</v>
      </c>
      <c r="C4" s="149" t="s">
        <v>66</v>
      </c>
      <c r="D4" s="149" t="s">
        <v>67</v>
      </c>
      <c r="E4" s="149" t="s">
        <v>170</v>
      </c>
      <c r="F4" s="149" t="s">
        <v>68</v>
      </c>
      <c r="G4" s="149" t="s">
        <v>69</v>
      </c>
      <c r="H4" s="149" t="s">
        <v>70</v>
      </c>
      <c r="I4" s="149" t="s">
        <v>71</v>
      </c>
      <c r="J4" s="149" t="s">
        <v>72</v>
      </c>
      <c r="K4" s="149" t="s">
        <v>73</v>
      </c>
      <c r="L4" s="149" t="s">
        <v>46</v>
      </c>
      <c r="M4" s="155" t="s">
        <v>22</v>
      </c>
      <c r="N4" s="155"/>
      <c r="O4" s="156" t="s">
        <v>75</v>
      </c>
      <c r="P4" s="156" t="s">
        <v>22</v>
      </c>
      <c r="Q4" s="156" t="s">
        <v>81</v>
      </c>
      <c r="R4" s="156" t="s">
        <v>22</v>
      </c>
      <c r="S4" s="156" t="s">
        <v>83</v>
      </c>
      <c r="T4" s="156" t="s">
        <v>22</v>
      </c>
      <c r="U4" s="156" t="s">
        <v>92</v>
      </c>
      <c r="V4" s="156" t="s">
        <v>22</v>
      </c>
      <c r="W4" s="156"/>
      <c r="X4" s="156" t="s">
        <v>22</v>
      </c>
      <c r="Y4" s="156" t="s">
        <v>261</v>
      </c>
      <c r="Z4" s="156" t="s">
        <v>262</v>
      </c>
      <c r="AA4" s="156" t="s">
        <v>154</v>
      </c>
      <c r="AB4" s="155" t="s">
        <v>21</v>
      </c>
    </row>
    <row r="5" spans="1:29" ht="12.75">
      <c r="A5" s="129" t="s">
        <v>25</v>
      </c>
      <c r="B5" s="66"/>
      <c r="C5" s="9"/>
      <c r="D5" s="26"/>
      <c r="E5" s="51"/>
      <c r="F5" s="9"/>
      <c r="G5" s="31"/>
      <c r="H5" s="20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8" s="54" customFormat="1" ht="15.75" customHeight="1">
      <c r="A6" s="117">
        <v>1</v>
      </c>
      <c r="B6" s="70" t="s">
        <v>57</v>
      </c>
      <c r="C6" s="16">
        <v>263993000</v>
      </c>
      <c r="D6" s="16">
        <v>263993000</v>
      </c>
      <c r="E6" s="16">
        <f>'Stav. inv.'!I92+'Nest. inv.'!H11+Příspěvky!H19</f>
        <v>173608</v>
      </c>
      <c r="F6" s="16">
        <f>'Stav. inv.'!J92+'Nest. inv.'!I11+Příspěvky!I19</f>
        <v>0</v>
      </c>
      <c r="G6" s="16">
        <f>'Stav. inv.'!K92+'Nest. inv.'!J11+Příspěvky!J19</f>
        <v>0</v>
      </c>
      <c r="H6" s="16">
        <f>'Stav. inv.'!L92+'Nest. inv.'!K11+Příspěvky!K19</f>
        <v>0</v>
      </c>
      <c r="I6" s="16">
        <f>'Stav. inv.'!M92+'Nest. inv.'!L11+Příspěvky!L19</f>
        <v>0</v>
      </c>
      <c r="J6" s="16">
        <f>'Stav. inv.'!N92+'Nest. inv.'!M11+Příspěvky!M19</f>
        <v>0</v>
      </c>
      <c r="K6" s="16">
        <f>'Stav. inv.'!O92+'Nest. inv.'!N11+Příspěvky!N19</f>
        <v>0</v>
      </c>
      <c r="L6" s="16">
        <f>'Stav. inv.'!P92+'Nest. inv.'!O11+Příspěvky!O19</f>
        <v>0</v>
      </c>
      <c r="M6" s="16">
        <f>'Stav. inv.'!Q92+'Nest. inv.'!P11+Příspěvky!P19</f>
        <v>0</v>
      </c>
      <c r="N6" s="16">
        <f>'Stav. inv.'!R92+'Nest. inv.'!Q11+Příspěvky!Q19</f>
        <v>0</v>
      </c>
      <c r="O6" s="16">
        <f>'Stav. inv.'!S92+'Nest. inv.'!R11+Příspěvky!R19</f>
        <v>0</v>
      </c>
      <c r="P6" s="16">
        <f>'Stav. inv.'!T92+'Nest. inv.'!S11+Příspěvky!S19</f>
        <v>0</v>
      </c>
      <c r="Q6" s="16">
        <f>'Stav. inv.'!U92+'Nest. inv.'!T11+Příspěvky!T19</f>
        <v>0</v>
      </c>
      <c r="R6" s="16">
        <f>'Stav. inv.'!V92+'Nest. inv.'!U11+Příspěvky!U19</f>
        <v>0</v>
      </c>
      <c r="S6" s="16">
        <f>'Stav. inv.'!W92+'Nest. inv.'!V11+Příspěvky!V19</f>
        <v>0</v>
      </c>
      <c r="T6" s="16">
        <f>'Stav. inv.'!X92+'Nest. inv.'!W11+Příspěvky!W19</f>
        <v>0</v>
      </c>
      <c r="U6" s="16">
        <f>'Stav. inv.'!Y92+'Nest. inv.'!X11+Příspěvky!X19</f>
        <v>0</v>
      </c>
      <c r="V6" s="16">
        <f>'Stav. inv.'!Z92+'Nest. inv.'!Y11+Příspěvky!Y19</f>
        <v>0</v>
      </c>
      <c r="W6" s="16">
        <f>'Stav. inv.'!AA92+'Nest. inv.'!Z11+Příspěvky!Z19</f>
        <v>0</v>
      </c>
      <c r="X6" s="16" t="e">
        <f>'Stav. inv.'!AC92+'Nest. inv.'!#REF!+Příspěvky!#REF!</f>
        <v>#REF!</v>
      </c>
      <c r="Y6" s="16" t="e">
        <f>'Stav. inv.'!AD92+'Nest. inv.'!#REF!+Příspěvky!#REF!</f>
        <v>#REF!</v>
      </c>
      <c r="Z6" s="187">
        <f>'Stav. inv.'!AE92+'Nest. inv.'!AC11+Příspěvky!AC19</f>
        <v>0</v>
      </c>
      <c r="AA6" s="187" t="e">
        <f>Z6/Y6*100</f>
        <v>#REF!</v>
      </c>
      <c r="AB6" s="127" t="s">
        <v>76</v>
      </c>
    </row>
    <row r="7" spans="1:28" s="54" customFormat="1" ht="15" customHeight="1">
      <c r="A7" s="117">
        <v>2</v>
      </c>
      <c r="B7" s="70" t="s">
        <v>56</v>
      </c>
      <c r="C7" s="16">
        <v>64600000</v>
      </c>
      <c r="D7" s="16">
        <v>64600000</v>
      </c>
      <c r="E7" s="16">
        <f>SVM!H26</f>
        <v>66414</v>
      </c>
      <c r="F7" s="16" t="e">
        <f>SVM!#REF!</f>
        <v>#REF!</v>
      </c>
      <c r="G7" s="16" t="e">
        <f>SVM!#REF!</f>
        <v>#REF!</v>
      </c>
      <c r="H7" s="16" t="e">
        <f>SVM!#REF!</f>
        <v>#REF!</v>
      </c>
      <c r="I7" s="16" t="e">
        <f>SVM!#REF!</f>
        <v>#REF!</v>
      </c>
      <c r="J7" s="16" t="e">
        <f>SVM!#REF!</f>
        <v>#REF!</v>
      </c>
      <c r="K7" s="16" t="e">
        <f>SVM!#REF!</f>
        <v>#REF!</v>
      </c>
      <c r="L7" s="16" t="e">
        <f>SVM!#REF!</f>
        <v>#REF!</v>
      </c>
      <c r="M7" s="16" t="e">
        <f>SVM!#REF!</f>
        <v>#REF!</v>
      </c>
      <c r="N7" s="16" t="e">
        <f>SVM!#REF!</f>
        <v>#REF!</v>
      </c>
      <c r="O7" s="16" t="e">
        <f>SVM!#REF!</f>
        <v>#REF!</v>
      </c>
      <c r="P7" s="16" t="e">
        <f>SVM!#REF!</f>
        <v>#REF!</v>
      </c>
      <c r="Q7" s="16" t="e">
        <f>SVM!#REF!</f>
        <v>#REF!</v>
      </c>
      <c r="R7" s="16" t="e">
        <f>SVM!#REF!</f>
        <v>#REF!</v>
      </c>
      <c r="S7" s="16" t="e">
        <f>SVM!#REF!</f>
        <v>#REF!</v>
      </c>
      <c r="T7" s="16" t="e">
        <f>SVM!#REF!</f>
        <v>#REF!</v>
      </c>
      <c r="U7" s="16" t="e">
        <f>SVM!#REF!</f>
        <v>#REF!</v>
      </c>
      <c r="V7" s="16" t="e">
        <f>SVM!#REF!</f>
        <v>#REF!</v>
      </c>
      <c r="W7" s="16" t="e">
        <f>SVM!#REF!</f>
        <v>#REF!</v>
      </c>
      <c r="X7" s="16">
        <f>SVM!I26</f>
        <v>0</v>
      </c>
      <c r="Y7" s="16">
        <f>SVM!J26</f>
        <v>0</v>
      </c>
      <c r="Z7" s="187">
        <f>SVM!K26</f>
        <v>0</v>
      </c>
      <c r="AA7" s="187" t="e">
        <f>Z7/Y7*100</f>
        <v>#DIV/0!</v>
      </c>
      <c r="AB7" s="127" t="s">
        <v>77</v>
      </c>
    </row>
    <row r="8" spans="1:28" s="54" customFormat="1" ht="15" customHeight="1">
      <c r="A8" s="127"/>
      <c r="C8" s="12"/>
      <c r="D8" s="12"/>
      <c r="E8" s="12"/>
      <c r="F8" s="14"/>
      <c r="G8" s="14"/>
      <c r="H8" s="14"/>
      <c r="I8" s="14"/>
      <c r="J8" s="14"/>
      <c r="K8" s="14"/>
      <c r="L8" s="14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16"/>
      <c r="Z8" s="16"/>
      <c r="AA8" s="187"/>
      <c r="AB8" s="127"/>
    </row>
    <row r="9" spans="1:28" s="83" customFormat="1" ht="15" customHeight="1">
      <c r="A9" s="130"/>
      <c r="B9" s="85" t="s">
        <v>28</v>
      </c>
      <c r="C9" s="84">
        <f>C6+C7</f>
        <v>328593000</v>
      </c>
      <c r="D9" s="84">
        <f>D6+D7</f>
        <v>328593000</v>
      </c>
      <c r="E9" s="84">
        <f aca="true" t="shared" si="0" ref="E9:V9">E6+E7</f>
        <v>240022</v>
      </c>
      <c r="F9" s="84" t="e">
        <f t="shared" si="0"/>
        <v>#REF!</v>
      </c>
      <c r="G9" s="84" t="e">
        <f t="shared" si="0"/>
        <v>#REF!</v>
      </c>
      <c r="H9" s="84" t="e">
        <f t="shared" si="0"/>
        <v>#REF!</v>
      </c>
      <c r="I9" s="84" t="e">
        <f t="shared" si="0"/>
        <v>#REF!</v>
      </c>
      <c r="J9" s="84" t="e">
        <f t="shared" si="0"/>
        <v>#REF!</v>
      </c>
      <c r="K9" s="84" t="e">
        <f t="shared" si="0"/>
        <v>#REF!</v>
      </c>
      <c r="L9" s="84" t="e">
        <f t="shared" si="0"/>
        <v>#REF!</v>
      </c>
      <c r="M9" s="84" t="e">
        <f t="shared" si="0"/>
        <v>#REF!</v>
      </c>
      <c r="N9" s="84" t="e">
        <f t="shared" si="0"/>
        <v>#REF!</v>
      </c>
      <c r="O9" s="84" t="e">
        <f t="shared" si="0"/>
        <v>#REF!</v>
      </c>
      <c r="P9" s="84" t="e">
        <f t="shared" si="0"/>
        <v>#REF!</v>
      </c>
      <c r="Q9" s="84" t="e">
        <f t="shared" si="0"/>
        <v>#REF!</v>
      </c>
      <c r="R9" s="84" t="e">
        <f t="shared" si="0"/>
        <v>#REF!</v>
      </c>
      <c r="S9" s="84" t="e">
        <f t="shared" si="0"/>
        <v>#REF!</v>
      </c>
      <c r="T9" s="84" t="e">
        <f t="shared" si="0"/>
        <v>#REF!</v>
      </c>
      <c r="U9" s="84" t="e">
        <f t="shared" si="0"/>
        <v>#REF!</v>
      </c>
      <c r="V9" s="84" t="e">
        <f t="shared" si="0"/>
        <v>#REF!</v>
      </c>
      <c r="W9" s="84"/>
      <c r="X9" s="84" t="e">
        <f>X6+X7</f>
        <v>#REF!</v>
      </c>
      <c r="Y9" s="84" t="e">
        <f>Y6+Y7</f>
        <v>#REF!</v>
      </c>
      <c r="Z9" s="198">
        <f>Z6+Z7</f>
        <v>0</v>
      </c>
      <c r="AA9" s="188" t="e">
        <f>Z9/Y9*100</f>
        <v>#REF!</v>
      </c>
      <c r="AB9" s="130"/>
    </row>
    <row r="10" spans="1:28" s="54" customFormat="1" ht="12.75">
      <c r="A10" s="117"/>
      <c r="B10" s="63"/>
      <c r="C10" s="14"/>
      <c r="D10" s="14"/>
      <c r="E10" s="14"/>
      <c r="F10" s="14"/>
      <c r="G10" s="14"/>
      <c r="H10" s="14"/>
      <c r="I10" s="53"/>
      <c r="J10" s="53"/>
      <c r="M10" s="79"/>
      <c r="N10" s="79"/>
      <c r="O10" s="84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193"/>
      <c r="AA10" s="187"/>
      <c r="AB10" s="127"/>
    </row>
    <row r="11" spans="1:28" s="68" customFormat="1" ht="12.75">
      <c r="A11" s="131">
        <v>3</v>
      </c>
      <c r="B11" s="71" t="s">
        <v>55</v>
      </c>
      <c r="C11" s="5">
        <f>SUM(C6:C7)</f>
        <v>328593000</v>
      </c>
      <c r="D11" s="5">
        <f>SUM(D6:D7)</f>
        <v>328593000</v>
      </c>
      <c r="E11" s="81">
        <f>Fondy!H13</f>
        <v>12899</v>
      </c>
      <c r="F11" s="81">
        <f>Fondy!I13</f>
        <v>0</v>
      </c>
      <c r="G11" s="81">
        <f>Fondy!J13</f>
        <v>0</v>
      </c>
      <c r="H11" s="81">
        <f>Fondy!K13</f>
        <v>0</v>
      </c>
      <c r="I11" s="81">
        <f>Fondy!L13</f>
        <v>0</v>
      </c>
      <c r="J11" s="81">
        <f>Fondy!M13</f>
        <v>0</v>
      </c>
      <c r="K11" s="81">
        <f>Fondy!N13</f>
        <v>0</v>
      </c>
      <c r="L11" s="81">
        <f>Fondy!O13</f>
        <v>0</v>
      </c>
      <c r="M11" s="81">
        <f>Fondy!P13</f>
        <v>0</v>
      </c>
      <c r="N11" s="81">
        <f>Fondy!Q13</f>
        <v>0</v>
      </c>
      <c r="O11" s="81">
        <f>Fondy!R13</f>
        <v>0</v>
      </c>
      <c r="P11" s="81">
        <f>Fondy!S13</f>
        <v>0</v>
      </c>
      <c r="Q11" s="81">
        <f>Fondy!T13</f>
        <v>0</v>
      </c>
      <c r="R11" s="81">
        <f>Fondy!U13</f>
        <v>0</v>
      </c>
      <c r="S11" s="81">
        <f>Fondy!V13</f>
        <v>0</v>
      </c>
      <c r="T11" s="81">
        <f>Fondy!W13</f>
        <v>0</v>
      </c>
      <c r="U11" s="81">
        <f>Fondy!X13</f>
        <v>0</v>
      </c>
      <c r="V11" s="81">
        <f>Fondy!Y13</f>
        <v>0</v>
      </c>
      <c r="W11" s="81">
        <f>Fondy!Z13</f>
        <v>0</v>
      </c>
      <c r="X11" s="81">
        <f>Fondy!AA13</f>
        <v>0</v>
      </c>
      <c r="Y11" s="81">
        <f>Fondy!AB13</f>
        <v>0</v>
      </c>
      <c r="Z11" s="197">
        <f>Fondy!AC13</f>
        <v>0</v>
      </c>
      <c r="AA11" s="187" t="e">
        <f>Z11/#REF!*100</f>
        <v>#REF!</v>
      </c>
      <c r="AB11" s="240" t="s">
        <v>78</v>
      </c>
    </row>
    <row r="12" spans="1:28" s="54" customFormat="1" ht="15">
      <c r="A12" s="132">
        <v>4</v>
      </c>
      <c r="B12" s="72" t="s">
        <v>58</v>
      </c>
      <c r="C12" s="74"/>
      <c r="D12" s="74"/>
      <c r="E12" s="73">
        <f>Fondy!H22</f>
        <v>47974</v>
      </c>
      <c r="F12" s="73" t="e">
        <f>#REF!</f>
        <v>#REF!</v>
      </c>
      <c r="G12" s="73">
        <v>28605000</v>
      </c>
      <c r="H12" s="64"/>
      <c r="I12" s="53"/>
      <c r="J12" s="53"/>
      <c r="L12" s="54">
        <v>0</v>
      </c>
      <c r="M12" s="79">
        <v>28605000</v>
      </c>
      <c r="N12" s="79"/>
      <c r="O12" s="79" t="e">
        <f>#REF!</f>
        <v>#REF!</v>
      </c>
      <c r="P12" s="79" t="e">
        <f>#REF!</f>
        <v>#REF!</v>
      </c>
      <c r="Q12" s="79" t="e">
        <f>#REF!</f>
        <v>#REF!</v>
      </c>
      <c r="R12" s="79" t="e">
        <f>#REF!</f>
        <v>#REF!</v>
      </c>
      <c r="S12" s="79" t="e">
        <f>#REF!</f>
        <v>#REF!</v>
      </c>
      <c r="T12" s="79" t="e">
        <f>#REF!</f>
        <v>#REF!</v>
      </c>
      <c r="U12" s="79" t="e">
        <f>#REF!</f>
        <v>#REF!</v>
      </c>
      <c r="V12" s="79" t="e">
        <f>#REF!</f>
        <v>#REF!</v>
      </c>
      <c r="W12" s="79"/>
      <c r="X12" s="79">
        <v>0</v>
      </c>
      <c r="Y12" s="79">
        <f>Fondy!AB22</f>
        <v>0</v>
      </c>
      <c r="Z12" s="193">
        <f>Fondy!AC22</f>
        <v>0</v>
      </c>
      <c r="AA12" s="187" t="e">
        <f>Z12/#REF!*100</f>
        <v>#REF!</v>
      </c>
      <c r="AB12" s="127" t="s">
        <v>79</v>
      </c>
    </row>
    <row r="13" spans="1:27" s="54" customFormat="1" ht="15">
      <c r="A13" s="132"/>
      <c r="B13" s="64"/>
      <c r="C13" s="64"/>
      <c r="D13" s="64"/>
      <c r="E13" s="5"/>
      <c r="F13" s="73"/>
      <c r="G13" s="73"/>
      <c r="H13" s="64"/>
      <c r="I13" s="53"/>
      <c r="J13" s="53"/>
      <c r="M13" s="79"/>
      <c r="N13" s="79"/>
      <c r="O13" s="84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187"/>
    </row>
    <row r="14" spans="1:27" s="54" customFormat="1" ht="15.75" thickBot="1">
      <c r="A14" s="132"/>
      <c r="B14" s="75" t="s">
        <v>59</v>
      </c>
      <c r="C14" s="64"/>
      <c r="D14" s="64"/>
      <c r="E14" s="76">
        <f>E11+E12</f>
        <v>60873</v>
      </c>
      <c r="F14" s="76" t="e">
        <f>F11+F12</f>
        <v>#REF!</v>
      </c>
      <c r="G14" s="76">
        <f>G11+G12</f>
        <v>28605000</v>
      </c>
      <c r="H14" s="64"/>
      <c r="I14" s="53"/>
      <c r="J14" s="53"/>
      <c r="K14" s="47"/>
      <c r="L14" s="67">
        <v>0</v>
      </c>
      <c r="M14" s="80">
        <v>41347567</v>
      </c>
      <c r="N14" s="80"/>
      <c r="O14" s="84" t="e">
        <f aca="true" t="shared" si="1" ref="O14:V14">O11+O12</f>
        <v>#REF!</v>
      </c>
      <c r="P14" s="84" t="e">
        <f t="shared" si="1"/>
        <v>#REF!</v>
      </c>
      <c r="Q14" s="84" t="e">
        <f t="shared" si="1"/>
        <v>#REF!</v>
      </c>
      <c r="R14" s="84" t="e">
        <f t="shared" si="1"/>
        <v>#REF!</v>
      </c>
      <c r="S14" s="84" t="e">
        <f t="shared" si="1"/>
        <v>#REF!</v>
      </c>
      <c r="T14" s="84" t="e">
        <f t="shared" si="1"/>
        <v>#REF!</v>
      </c>
      <c r="U14" s="84" t="e">
        <f t="shared" si="1"/>
        <v>#REF!</v>
      </c>
      <c r="V14" s="84" t="e">
        <f t="shared" si="1"/>
        <v>#REF!</v>
      </c>
      <c r="W14" s="84"/>
      <c r="X14" s="84">
        <f>X11+X12</f>
        <v>0</v>
      </c>
      <c r="Y14" s="84">
        <f>Y11+Y12</f>
        <v>0</v>
      </c>
      <c r="Z14" s="198">
        <f>Z11+Z12</f>
        <v>0</v>
      </c>
      <c r="AA14" s="188" t="e">
        <f>Z14/#REF!*100</f>
        <v>#REF!</v>
      </c>
    </row>
    <row r="15" spans="1:27" s="47" customFormat="1" ht="15.75" thickBot="1">
      <c r="A15" s="133"/>
      <c r="B15" s="77"/>
      <c r="C15" s="77"/>
      <c r="D15" s="77"/>
      <c r="E15" s="77"/>
      <c r="F15" s="78"/>
      <c r="G15" s="78"/>
      <c r="H15" s="77"/>
      <c r="I15" s="46"/>
      <c r="J15" s="46"/>
      <c r="K15" s="65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189"/>
    </row>
    <row r="16" spans="1:27" s="65" customFormat="1" ht="20.25" customHeight="1" thickBot="1">
      <c r="A16" s="134"/>
      <c r="B16" s="90" t="s">
        <v>302</v>
      </c>
      <c r="C16" s="69">
        <f>C9+C11</f>
        <v>657186000</v>
      </c>
      <c r="D16" s="69">
        <f>D9+D11</f>
        <v>657186000</v>
      </c>
      <c r="E16" s="69">
        <f aca="true" t="shared" si="2" ref="E16:M16">E9+E14</f>
        <v>300895</v>
      </c>
      <c r="F16" s="69" t="e">
        <f t="shared" si="2"/>
        <v>#REF!</v>
      </c>
      <c r="G16" s="69" t="e">
        <f t="shared" si="2"/>
        <v>#REF!</v>
      </c>
      <c r="H16" s="69" t="e">
        <f t="shared" si="2"/>
        <v>#REF!</v>
      </c>
      <c r="I16" s="69" t="e">
        <f t="shared" si="2"/>
        <v>#REF!</v>
      </c>
      <c r="J16" s="69" t="e">
        <f t="shared" si="2"/>
        <v>#REF!</v>
      </c>
      <c r="K16" s="69" t="e">
        <f t="shared" si="2"/>
        <v>#REF!</v>
      </c>
      <c r="L16" s="69" t="e">
        <f t="shared" si="2"/>
        <v>#REF!</v>
      </c>
      <c r="M16" s="69" t="e">
        <f t="shared" si="2"/>
        <v>#REF!</v>
      </c>
      <c r="N16" s="69"/>
      <c r="O16" s="69" t="e">
        <f aca="true" t="shared" si="3" ref="O16:V16">O9+O14</f>
        <v>#REF!</v>
      </c>
      <c r="P16" s="69" t="e">
        <f t="shared" si="3"/>
        <v>#REF!</v>
      </c>
      <c r="Q16" s="69" t="e">
        <f t="shared" si="3"/>
        <v>#REF!</v>
      </c>
      <c r="R16" s="69" t="e">
        <f t="shared" si="3"/>
        <v>#REF!</v>
      </c>
      <c r="S16" s="69" t="e">
        <f t="shared" si="3"/>
        <v>#REF!</v>
      </c>
      <c r="T16" s="69" t="e">
        <f t="shared" si="3"/>
        <v>#REF!</v>
      </c>
      <c r="U16" s="69" t="e">
        <f t="shared" si="3"/>
        <v>#REF!</v>
      </c>
      <c r="V16" s="69" t="e">
        <f t="shared" si="3"/>
        <v>#REF!</v>
      </c>
      <c r="W16" s="69"/>
      <c r="X16" s="69" t="e">
        <f>X9+X14</f>
        <v>#REF!</v>
      </c>
      <c r="Y16" s="69" t="e">
        <f>Y9+Y14</f>
        <v>#REF!</v>
      </c>
      <c r="Z16" s="203">
        <f>Z9+Z14</f>
        <v>0</v>
      </c>
      <c r="AA16" s="190" t="e">
        <f>Z16/Y16*100</f>
        <v>#REF!</v>
      </c>
    </row>
    <row r="24" spans="1:35" ht="12.75">
      <c r="A24" s="12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7"/>
      <c r="AC24" s="6"/>
      <c r="AD24" s="6"/>
      <c r="AE24" s="6"/>
      <c r="AF24" s="6"/>
      <c r="AG24" s="6"/>
      <c r="AH24" s="6"/>
      <c r="AI24" s="6"/>
    </row>
  </sheetData>
  <printOptions/>
  <pageMargins left="2.22" right="0.75" top="0.93" bottom="0.33" header="0.5" footer="0.34"/>
  <pageSetup orientation="landscape" paperSize="9" r:id="rId1"/>
  <headerFooter alignWithMargins="0">
    <oddHeader>&amp;Lv tis. Kč&amp;C&amp;"Arial,tučné\&amp;12Schválené investiční akce a opravy na rok 2003 - rekapitulace&amp;RPříloha č. 7</oddHeader>
    <oddFooter>&amp;C&amp;P+18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</dc:creator>
  <cp:keywords/>
  <dc:description/>
  <cp:lastModifiedBy>snapa</cp:lastModifiedBy>
  <cp:lastPrinted>2003-03-19T15:30:56Z</cp:lastPrinted>
  <dcterms:created xsi:type="dcterms:W3CDTF">2001-10-31T06:54:35Z</dcterms:created>
  <dcterms:modified xsi:type="dcterms:W3CDTF">2001-11-21T10:51:51Z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